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370" tabRatio="787" activeTab="0"/>
  </bookViews>
  <sheets>
    <sheet name="PRINT" sheetId="1" r:id="rId1"/>
    <sheet name="results" sheetId="2" r:id="rId2"/>
    <sheet name="drivers_list" sheetId="3" r:id="rId3"/>
    <sheet name="START_FIN" sheetId="4" r:id="rId4"/>
    <sheet name="slalom01" sheetId="5" r:id="rId5"/>
    <sheet name="slalom02" sheetId="6" r:id="rId6"/>
    <sheet name="time_NORMS" sheetId="7" r:id="rId7"/>
  </sheets>
  <definedNames>
    <definedName name="D">'drivers_list'!$C:$C</definedName>
  </definedNames>
  <calcPr fullCalcOnLoad="1"/>
</workbook>
</file>

<file path=xl/sharedStrings.xml><?xml version="1.0" encoding="utf-8"?>
<sst xmlns="http://schemas.openxmlformats.org/spreadsheetml/2006/main" count="210" uniqueCount="164">
  <si>
    <t>hh</t>
  </si>
  <si>
    <t>mm</t>
  </si>
  <si>
    <t>sec</t>
  </si>
  <si>
    <t>sec glob IN</t>
  </si>
  <si>
    <t>sec glob OUT</t>
  </si>
  <si>
    <t>sec REAL</t>
  </si>
  <si>
    <t>Start N</t>
  </si>
  <si>
    <t>First Pilot</t>
  </si>
  <si>
    <t>Sec Pilot</t>
  </si>
  <si>
    <t>delta REAL</t>
  </si>
  <si>
    <t>Penal POZJE</t>
  </si>
  <si>
    <t>Penal RANSHE</t>
  </si>
  <si>
    <t>koeff RANSHE</t>
  </si>
  <si>
    <t>koeff POZJE</t>
  </si>
  <si>
    <t>sec glob</t>
  </si>
  <si>
    <t>Satrt N</t>
  </si>
  <si>
    <t>License</t>
  </si>
  <si>
    <t>Car model</t>
  </si>
  <si>
    <t>Engine</t>
  </si>
  <si>
    <t>Race CLASS</t>
  </si>
  <si>
    <t>START</t>
  </si>
  <si>
    <t>FIN</t>
  </si>
  <si>
    <t>GS RT</t>
  </si>
  <si>
    <t>Ст №</t>
  </si>
  <si>
    <t>1-й пилот</t>
  </si>
  <si>
    <t>машина</t>
  </si>
  <si>
    <t>класс</t>
  </si>
  <si>
    <t>чч</t>
  </si>
  <si>
    <t>мм</t>
  </si>
  <si>
    <t>сек</t>
  </si>
  <si>
    <t>абсол</t>
  </si>
  <si>
    <t>2-й пилот</t>
  </si>
  <si>
    <t>Slalom</t>
  </si>
  <si>
    <t>time</t>
  </si>
  <si>
    <t>65 min</t>
  </si>
  <si>
    <t>20 min</t>
  </si>
  <si>
    <t>35 min</t>
  </si>
  <si>
    <t>Rally mode</t>
  </si>
  <si>
    <t>Penal : Rally</t>
  </si>
  <si>
    <t>PENAL</t>
  </si>
  <si>
    <t>false START</t>
  </si>
  <si>
    <t>fishka</t>
  </si>
  <si>
    <t>baza</t>
  </si>
  <si>
    <t>NE proezd</t>
  </si>
  <si>
    <t>fact</t>
  </si>
  <si>
    <t>sec result</t>
  </si>
  <si>
    <t>MAX t</t>
  </si>
  <si>
    <t>Герасимчук Світлана</t>
  </si>
  <si>
    <t>Макова Анастасія</t>
  </si>
  <si>
    <t>2,0Т</t>
  </si>
  <si>
    <t>Start Range</t>
  </si>
  <si>
    <t>Селіщева Жанна</t>
  </si>
  <si>
    <t>Dodge RAM 1500</t>
  </si>
  <si>
    <t xml:space="preserve">Богорська Марія </t>
  </si>
  <si>
    <t xml:space="preserve">Коренєва Людмила </t>
  </si>
  <si>
    <t>Васіна Ірина</t>
  </si>
  <si>
    <t>Suzuki Swift</t>
  </si>
  <si>
    <t>Кулішенко Анна</t>
  </si>
  <si>
    <t>Скопець Тетяна</t>
  </si>
  <si>
    <t xml:space="preserve">Гомонай Олена </t>
  </si>
  <si>
    <t xml:space="preserve">Seat Ibiza </t>
  </si>
  <si>
    <t>Самійленко Тетяна</t>
  </si>
  <si>
    <t>Самійленко Наталія</t>
  </si>
  <si>
    <t>Mitsubishi ASX</t>
  </si>
  <si>
    <t>Ожелевська Тетяна</t>
  </si>
  <si>
    <t>Соломатіна Юлія</t>
  </si>
  <si>
    <t>2.0</t>
  </si>
  <si>
    <t xml:space="preserve">Цвєткова Альона </t>
  </si>
  <si>
    <t>Горбаченко Наталія</t>
  </si>
  <si>
    <t>МAZDA CX-5</t>
  </si>
  <si>
    <t xml:space="preserve">Шумакова Олена </t>
  </si>
  <si>
    <t xml:space="preserve">Дмитрієва Олена </t>
  </si>
  <si>
    <t>DAEWOO Lanos</t>
  </si>
  <si>
    <t>Медведченко Лолита</t>
  </si>
  <si>
    <t>Бойченко Валентина</t>
  </si>
  <si>
    <t>Опель Астра</t>
  </si>
  <si>
    <t>Дмитрук Наталія</t>
  </si>
  <si>
    <t>Голдабіна Наталя</t>
  </si>
  <si>
    <t>Зюзькина Виктория</t>
  </si>
  <si>
    <t>Билоброва Елена</t>
  </si>
  <si>
    <t>Volkswagen Golf</t>
  </si>
  <si>
    <t>1,6Т</t>
  </si>
  <si>
    <t>Букасова Анна</t>
  </si>
  <si>
    <t>Seat ibiza</t>
  </si>
  <si>
    <t>Корж Юлия</t>
  </si>
  <si>
    <t>Renault Megane RS</t>
  </si>
  <si>
    <t xml:space="preserve">Резанко Ольга </t>
  </si>
  <si>
    <t>Котенко Оксана</t>
  </si>
  <si>
    <t>Ford Focus</t>
  </si>
  <si>
    <t>МИЛАШКА</t>
  </si>
  <si>
    <t>Шуригіна Ганна</t>
  </si>
  <si>
    <t>Daewoo, Lanos</t>
  </si>
  <si>
    <t>Паланская Ирина</t>
  </si>
  <si>
    <t>Литвинова Наталья</t>
  </si>
  <si>
    <t>Парцей Ірина</t>
  </si>
  <si>
    <t>Пеньковська Євгенія</t>
  </si>
  <si>
    <t>Subaru Impreza WRX STI</t>
  </si>
  <si>
    <t>Постановська Ірина</t>
  </si>
  <si>
    <t xml:space="preserve">Перелигіна Наталія </t>
  </si>
  <si>
    <t>Mitsubishi Lancer X</t>
  </si>
  <si>
    <t>Софиенко Екатерина</t>
  </si>
  <si>
    <t>Луцик Алеся</t>
  </si>
  <si>
    <t>Daewoo Matiz</t>
  </si>
  <si>
    <t>Ткалич Ирина</t>
  </si>
  <si>
    <t>Дробович Анна</t>
  </si>
  <si>
    <t xml:space="preserve">Hyundai Getz </t>
  </si>
  <si>
    <t>Шагинян Татьяна</t>
  </si>
  <si>
    <t>Ваганова Юлія</t>
  </si>
  <si>
    <t>Abarth 500</t>
  </si>
  <si>
    <t>1,4Т</t>
  </si>
  <si>
    <t>Ничипоренко Тетяна</t>
  </si>
  <si>
    <t xml:space="preserve">Мініна Анастасія </t>
  </si>
  <si>
    <t>Renault Megane</t>
  </si>
  <si>
    <t>Кравец Ирина</t>
  </si>
  <si>
    <t>Федорко Олександра</t>
  </si>
  <si>
    <t>Ольга Кресань</t>
  </si>
  <si>
    <t>ВАЗ 211040</t>
  </si>
  <si>
    <t>Станнаева Виктория</t>
  </si>
  <si>
    <t>Купцова Юлия</t>
  </si>
  <si>
    <t>Пежо 206</t>
  </si>
  <si>
    <t>Юнашева Юлія</t>
  </si>
  <si>
    <t xml:space="preserve">Ігнатюк Наталія </t>
  </si>
  <si>
    <t xml:space="preserve">Mitsubishi Lancer </t>
  </si>
  <si>
    <t xml:space="preserve">Кущ Олена </t>
  </si>
  <si>
    <t xml:space="preserve">Касмінко  Наталія </t>
  </si>
  <si>
    <t>Nissan Micra</t>
  </si>
  <si>
    <t>Славінська Наталія</t>
  </si>
  <si>
    <t xml:space="preserve">Лещінська Вікторія </t>
  </si>
  <si>
    <t>_ KIA RIO</t>
  </si>
  <si>
    <t>Хребтівська Надія</t>
  </si>
  <si>
    <t>Донченко Світлана</t>
  </si>
  <si>
    <t>Seat Ibitza</t>
  </si>
  <si>
    <t>2,0</t>
  </si>
  <si>
    <t>KIA RIO</t>
  </si>
  <si>
    <t>1,5T</t>
  </si>
  <si>
    <t>3</t>
  </si>
  <si>
    <t>Nissan</t>
  </si>
  <si>
    <t>1,6</t>
  </si>
  <si>
    <t>2</t>
  </si>
  <si>
    <t>Яценко Галина</t>
  </si>
  <si>
    <t>Чернійчук Наталія</t>
  </si>
  <si>
    <t>Lancer</t>
  </si>
  <si>
    <t>Nissan Juke</t>
  </si>
  <si>
    <t>Subaru</t>
  </si>
  <si>
    <t>Соколова Руслана</t>
  </si>
  <si>
    <t>Suzuki</t>
  </si>
  <si>
    <t>77 min</t>
  </si>
  <si>
    <t>RAQ</t>
  </si>
  <si>
    <t>Дементьєва Юлія</t>
  </si>
  <si>
    <t>Шебалденкова Олена</t>
  </si>
  <si>
    <t>ДЕУ Макиз</t>
  </si>
  <si>
    <t>Двигон Юлія</t>
  </si>
  <si>
    <t>Сеат Ибица</t>
  </si>
  <si>
    <t>Кравченко Людмила</t>
  </si>
  <si>
    <t>ЗАЗ 1102</t>
  </si>
  <si>
    <t>Самойленко Людмила</t>
  </si>
  <si>
    <t>Шинкаренко Олеся</t>
  </si>
  <si>
    <t>Сергеева Роксолана</t>
  </si>
  <si>
    <t>Пржеголінська Наталя</t>
  </si>
  <si>
    <t>Smart</t>
  </si>
  <si>
    <t>1,0T</t>
  </si>
  <si>
    <t>Ford Fiesta</t>
  </si>
  <si>
    <t>Шпортак Олександра</t>
  </si>
  <si>
    <t>Матюшенко Олена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</si>
</sst>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mm:ss.0;@"/>
    <numFmt numFmtId="181" formatCode="[h]:mm:ss;@"/>
    <numFmt numFmtId="182" formatCode="h:mm:ss;@"/>
    <numFmt numFmtId="183" formatCode="0_ ;[Red]\-0\ "/>
    <numFmt numFmtId="184" formatCode="0.00_ ;[Red]\-0.00\ "/>
    <numFmt numFmtId="185" formatCode="0.00;[Red]0.00"/>
    <numFmt numFmtId="186" formatCode="0.00000_ ;[Red]\-0.00000\ "/>
    <numFmt numFmtId="187" formatCode="0.0"/>
    <numFmt numFmtId="188" formatCode="0.0_ ;[Red]\-0.0\ "/>
    <numFmt numFmtId="189" formatCode="h:mm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422]d\ mmmm\ yyyy&quot; 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0" applyFont="1" applyAlignment="1">
      <alignment horizontal="justify" vertical="center" wrapText="1"/>
    </xf>
    <xf numFmtId="184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justify" shrinkToFit="1"/>
    </xf>
    <xf numFmtId="0" fontId="6" fillId="0" borderId="10" xfId="0" applyFont="1" applyBorder="1" applyAlignment="1">
      <alignment shrinkToFi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Fill="1" applyBorder="1" applyAlignment="1">
      <alignment/>
    </xf>
    <xf numFmtId="0" fontId="5" fillId="0" borderId="10" xfId="0" applyNumberFormat="1" applyFont="1" applyBorder="1" applyAlignment="1">
      <alignment/>
    </xf>
    <xf numFmtId="183" fontId="5" fillId="33" borderId="10" xfId="0" applyNumberFormat="1" applyFont="1" applyFill="1" applyBorder="1" applyAlignment="1">
      <alignment/>
    </xf>
    <xf numFmtId="184" fontId="5" fillId="33" borderId="10" xfId="0" applyNumberFormat="1" applyFont="1" applyFill="1" applyBorder="1" applyAlignment="1">
      <alignment/>
    </xf>
    <xf numFmtId="183" fontId="5" fillId="34" borderId="10" xfId="0" applyNumberFormat="1" applyFont="1" applyFill="1" applyBorder="1" applyAlignment="1">
      <alignment/>
    </xf>
    <xf numFmtId="184" fontId="5" fillId="34" borderId="10" xfId="0" applyNumberFormat="1" applyFont="1" applyFill="1" applyBorder="1" applyAlignment="1">
      <alignment/>
    </xf>
    <xf numFmtId="183" fontId="5" fillId="0" borderId="10" xfId="0" applyNumberFormat="1" applyFont="1" applyFill="1" applyBorder="1" applyAlignment="1">
      <alignment/>
    </xf>
    <xf numFmtId="184" fontId="5" fillId="0" borderId="10" xfId="0" applyNumberFormat="1" applyFont="1" applyFill="1" applyBorder="1" applyAlignment="1">
      <alignment/>
    </xf>
    <xf numFmtId="184" fontId="5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184" fontId="5" fillId="35" borderId="10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83" fontId="4" fillId="0" borderId="10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36" borderId="10" xfId="0" applyFont="1" applyFill="1" applyBorder="1" applyAlignment="1">
      <alignment horizontal="justify"/>
    </xf>
    <xf numFmtId="0" fontId="11" fillId="0" borderId="10" xfId="0" applyFont="1" applyBorder="1" applyAlignment="1">
      <alignment/>
    </xf>
    <xf numFmtId="184" fontId="11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1" fontId="5" fillId="34" borderId="10" xfId="0" applyNumberFormat="1" applyFont="1" applyFill="1" applyBorder="1" applyAlignment="1">
      <alignment/>
    </xf>
    <xf numFmtId="2" fontId="0" fillId="36" borderId="10" xfId="0" applyNumberFormat="1" applyFill="1" applyBorder="1" applyAlignment="1">
      <alignment/>
    </xf>
    <xf numFmtId="183" fontId="5" fillId="34" borderId="10" xfId="0" applyNumberFormat="1" applyFont="1" applyFill="1" applyBorder="1" applyAlignment="1">
      <alignment horizontal="center"/>
    </xf>
    <xf numFmtId="183" fontId="5" fillId="36" borderId="10" xfId="0" applyNumberFormat="1" applyFont="1" applyFill="1" applyBorder="1" applyAlignment="1">
      <alignment/>
    </xf>
    <xf numFmtId="184" fontId="5" fillId="36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8" fillId="37" borderId="10" xfId="0" applyFont="1" applyFill="1" applyBorder="1" applyAlignment="1">
      <alignment horizontal="center"/>
    </xf>
    <xf numFmtId="183" fontId="4" fillId="37" borderId="10" xfId="0" applyNumberFormat="1" applyFont="1" applyFill="1" applyBorder="1" applyAlignment="1">
      <alignment/>
    </xf>
    <xf numFmtId="188" fontId="4" fillId="37" borderId="10" xfId="0" applyNumberFormat="1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" fillId="0" borderId="10" xfId="53" applyFont="1" applyFill="1" applyBorder="1" applyAlignment="1">
      <alignment horizontal="right" vertical="justify"/>
      <protection/>
    </xf>
    <xf numFmtId="0" fontId="4" fillId="0" borderId="10" xfId="53" applyFont="1" applyFill="1" applyBorder="1" applyAlignment="1">
      <alignment vertical="justify"/>
      <protection/>
    </xf>
    <xf numFmtId="0" fontId="4" fillId="0" borderId="10" xfId="0" applyFont="1" applyFill="1" applyBorder="1" applyAlignment="1">
      <alignment vertical="top" wrapText="1"/>
    </xf>
    <xf numFmtId="187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justify"/>
    </xf>
    <xf numFmtId="183" fontId="4" fillId="0" borderId="10" xfId="0" applyNumberFormat="1" applyFont="1" applyFill="1" applyBorder="1" applyAlignment="1">
      <alignment horizontal="center" vertical="justify"/>
    </xf>
    <xf numFmtId="187" fontId="4" fillId="0" borderId="10" xfId="0" applyNumberFormat="1" applyFont="1" applyFill="1" applyBorder="1" applyAlignment="1">
      <alignment horizontal="center" vertical="justify"/>
    </xf>
    <xf numFmtId="0" fontId="4" fillId="36" borderId="10" xfId="53" applyFont="1" applyFill="1" applyBorder="1" applyAlignment="1">
      <alignment horizontal="right" vertical="justify"/>
      <protection/>
    </xf>
    <xf numFmtId="0" fontId="4" fillId="36" borderId="10" xfId="0" applyFont="1" applyFill="1" applyBorder="1" applyAlignment="1">
      <alignment/>
    </xf>
    <xf numFmtId="0" fontId="4" fillId="36" borderId="10" xfId="53" applyFont="1" applyFill="1" applyBorder="1" applyAlignment="1">
      <alignment vertical="justify"/>
      <protection/>
    </xf>
    <xf numFmtId="0" fontId="4" fillId="36" borderId="10" xfId="0" applyFont="1" applyFill="1" applyBorder="1" applyAlignment="1">
      <alignment vertical="top" wrapText="1"/>
    </xf>
    <xf numFmtId="187" fontId="4" fillId="36" borderId="10" xfId="0" applyNumberFormat="1" applyFont="1" applyFill="1" applyBorder="1" applyAlignment="1">
      <alignment horizontal="right" vertical="top" wrapText="1"/>
    </xf>
    <xf numFmtId="0" fontId="4" fillId="36" borderId="10" xfId="0" applyFont="1" applyFill="1" applyBorder="1" applyAlignment="1">
      <alignment horizontal="center" vertical="justify"/>
    </xf>
    <xf numFmtId="183" fontId="4" fillId="36" borderId="10" xfId="0" applyNumberFormat="1" applyFont="1" applyFill="1" applyBorder="1" applyAlignment="1">
      <alignment horizontal="center" vertical="justify"/>
    </xf>
    <xf numFmtId="187" fontId="4" fillId="36" borderId="10" xfId="0" applyNumberFormat="1" applyFont="1" applyFill="1" applyBorder="1" applyAlignment="1">
      <alignment horizontal="center" vertical="justify"/>
    </xf>
    <xf numFmtId="188" fontId="4" fillId="36" borderId="10" xfId="0" applyNumberFormat="1" applyFont="1" applyFill="1" applyBorder="1" applyAlignment="1">
      <alignment/>
    </xf>
    <xf numFmtId="0" fontId="2" fillId="38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3" fillId="0" borderId="10" xfId="53" applyFont="1" applyFill="1" applyBorder="1" applyAlignment="1">
      <alignment horizontal="right" vertical="justify"/>
      <protection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justify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53" applyNumberFormat="1" applyFont="1" applyFill="1" applyBorder="1" applyAlignment="1">
      <alignment horizontal="right" vertical="justify"/>
      <protection/>
    </xf>
    <xf numFmtId="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исДопФорт200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P19" sqref="P19"/>
    </sheetView>
  </sheetViews>
  <sheetFormatPr defaultColWidth="9.140625" defaultRowHeight="15"/>
  <cols>
    <col min="1" max="1" width="8.421875" style="0" customWidth="1"/>
    <col min="2" max="2" width="19.57421875" style="0" customWidth="1"/>
    <col min="3" max="3" width="20.421875" style="0" customWidth="1"/>
    <col min="4" max="4" width="23.28125" style="0" customWidth="1"/>
    <col min="5" max="5" width="8.00390625" style="0" customWidth="1"/>
    <col min="6" max="6" width="5.8515625" style="0" customWidth="1"/>
    <col min="7" max="7" width="5.28125" style="0" customWidth="1"/>
    <col min="8" max="8" width="6.8515625" style="0" customWidth="1"/>
    <col min="9" max="9" width="8.7109375" style="0" customWidth="1"/>
    <col min="10" max="10" width="8.140625" style="0" customWidth="1"/>
  </cols>
  <sheetData>
    <row r="1" spans="1:10" ht="15">
      <c r="A1" s="44" t="s">
        <v>23</v>
      </c>
      <c r="B1" s="44" t="s">
        <v>24</v>
      </c>
      <c r="C1" s="44" t="s">
        <v>31</v>
      </c>
      <c r="D1" s="44" t="s">
        <v>25</v>
      </c>
      <c r="E1" s="44" t="s">
        <v>26</v>
      </c>
      <c r="F1" s="44" t="s">
        <v>27</v>
      </c>
      <c r="G1" s="44" t="s">
        <v>28</v>
      </c>
      <c r="H1" s="44" t="s">
        <v>29</v>
      </c>
      <c r="I1" s="44" t="s">
        <v>30</v>
      </c>
      <c r="J1" s="44" t="s">
        <v>26</v>
      </c>
    </row>
    <row r="2" spans="1:10" ht="15">
      <c r="A2" s="24">
        <f>results!A2</f>
        <v>19</v>
      </c>
      <c r="B2" s="24" t="str">
        <f>results!B2</f>
        <v>Букасова Анна</v>
      </c>
      <c r="C2" s="24" t="str">
        <f>results!D2</f>
        <v>Матюшенко Олена</v>
      </c>
      <c r="D2" s="24" t="str">
        <f>results!F2</f>
        <v>Seat ibiza</v>
      </c>
      <c r="E2" s="25">
        <f>results!H2</f>
        <v>3</v>
      </c>
      <c r="F2" s="26">
        <f>results!I2</f>
        <v>0</v>
      </c>
      <c r="G2" s="26">
        <f>results!J2</f>
        <v>1</v>
      </c>
      <c r="H2" s="27">
        <f>results!K2</f>
        <v>6.599999999999994</v>
      </c>
      <c r="I2" s="28">
        <v>1</v>
      </c>
      <c r="J2" s="28">
        <v>1</v>
      </c>
    </row>
    <row r="3" spans="1:10" ht="15">
      <c r="A3" s="24">
        <f>results!A3</f>
        <v>30</v>
      </c>
      <c r="B3" s="24" t="str">
        <f>results!B3</f>
        <v>Макова Анастасія</v>
      </c>
      <c r="C3" s="24" t="str">
        <f>results!D3</f>
        <v>Ваганова Юлія</v>
      </c>
      <c r="D3" s="24" t="str">
        <f>results!F3</f>
        <v>Abarth 500</v>
      </c>
      <c r="E3" s="25">
        <f>results!H3</f>
        <v>3</v>
      </c>
      <c r="F3" s="26">
        <f>results!I3</f>
        <v>0</v>
      </c>
      <c r="G3" s="26">
        <f>results!J3</f>
        <v>1</v>
      </c>
      <c r="H3" s="27">
        <f>results!K3</f>
        <v>6.939999999999998</v>
      </c>
      <c r="I3" s="28">
        <v>2</v>
      </c>
      <c r="J3" s="28">
        <v>2</v>
      </c>
    </row>
    <row r="4" spans="1:10" ht="15">
      <c r="A4" s="24">
        <f>results!A4</f>
        <v>5</v>
      </c>
      <c r="B4" s="24" t="str">
        <f>results!B4</f>
        <v>Юнашева Юлія</v>
      </c>
      <c r="C4" s="24" t="str">
        <f>results!D4</f>
        <v>Ігнатюк Наталія </v>
      </c>
      <c r="D4" s="24" t="str">
        <f>results!F4</f>
        <v>Mitsubishi Lancer </v>
      </c>
      <c r="E4" s="25">
        <f>results!H4</f>
        <v>2</v>
      </c>
      <c r="F4" s="26">
        <f>results!I4</f>
        <v>0</v>
      </c>
      <c r="G4" s="26">
        <f>results!J4</f>
        <v>1</v>
      </c>
      <c r="H4" s="27">
        <f>results!K4</f>
        <v>11.060000000000002</v>
      </c>
      <c r="I4" s="28">
        <v>3</v>
      </c>
      <c r="J4" s="28">
        <v>1</v>
      </c>
    </row>
    <row r="5" spans="1:10" ht="15">
      <c r="A5" s="24">
        <f>results!A5</f>
        <v>35</v>
      </c>
      <c r="B5" s="24" t="str">
        <f>results!B5</f>
        <v>Парцей Ірина</v>
      </c>
      <c r="C5" s="24" t="str">
        <f>results!D5</f>
        <v>Пеньковська Євгенія</v>
      </c>
      <c r="D5" s="24" t="str">
        <f>results!F5</f>
        <v>Subaru Impreza WRX STI</v>
      </c>
      <c r="E5" s="25">
        <f>results!H5</f>
        <v>3</v>
      </c>
      <c r="F5" s="26">
        <f>results!I5</f>
        <v>0</v>
      </c>
      <c r="G5" s="26">
        <f>results!J5</f>
        <v>1</v>
      </c>
      <c r="H5" s="27">
        <f>results!K5</f>
        <v>11.25</v>
      </c>
      <c r="I5" s="28">
        <v>4</v>
      </c>
      <c r="J5" s="28">
        <v>3</v>
      </c>
    </row>
    <row r="6" spans="1:10" ht="15">
      <c r="A6" s="24">
        <f>results!A6</f>
        <v>14</v>
      </c>
      <c r="B6" s="24" t="str">
        <f>results!B6</f>
        <v>Кулішенко Анна</v>
      </c>
      <c r="C6" s="24" t="str">
        <f>results!D6</f>
        <v>Двигон Юлія</v>
      </c>
      <c r="D6" s="24" t="str">
        <f>results!F6</f>
        <v>Сеат Ибица</v>
      </c>
      <c r="E6" s="25">
        <f>results!H6</f>
        <v>1</v>
      </c>
      <c r="F6" s="26">
        <f>results!I6</f>
        <v>0</v>
      </c>
      <c r="G6" s="26">
        <f>results!J6</f>
        <v>1</v>
      </c>
      <c r="H6" s="27">
        <f>results!K6</f>
        <v>11.310000000000002</v>
      </c>
      <c r="I6" s="28">
        <v>5</v>
      </c>
      <c r="J6" s="28">
        <v>1</v>
      </c>
    </row>
    <row r="7" spans="1:10" ht="15">
      <c r="A7" s="24">
        <f>results!A7</f>
        <v>20</v>
      </c>
      <c r="B7" s="24" t="str">
        <f>results!B7</f>
        <v>Резанко Ольга </v>
      </c>
      <c r="C7" s="24" t="str">
        <f>results!D7</f>
        <v>Котенко Оксана</v>
      </c>
      <c r="D7" s="24" t="str">
        <f>results!F7</f>
        <v>Ford Focus</v>
      </c>
      <c r="E7" s="25">
        <f>results!H7</f>
        <v>3</v>
      </c>
      <c r="F7" s="26">
        <f>results!I7</f>
        <v>0</v>
      </c>
      <c r="G7" s="26">
        <f>results!J7</f>
        <v>1</v>
      </c>
      <c r="H7" s="27">
        <f>results!K7</f>
        <v>13.310000000000002</v>
      </c>
      <c r="I7" s="28">
        <v>6</v>
      </c>
      <c r="J7" s="28">
        <v>4</v>
      </c>
    </row>
    <row r="8" spans="1:10" ht="15">
      <c r="A8" s="24">
        <f>results!A8</f>
        <v>15</v>
      </c>
      <c r="B8" s="24" t="str">
        <f>results!B8</f>
        <v>Хребтівська Надія</v>
      </c>
      <c r="C8" s="24" t="str">
        <f>results!D8</f>
        <v>Донченко Світлана</v>
      </c>
      <c r="D8" s="24" t="str">
        <f>results!F8</f>
        <v>Seat Ibitza</v>
      </c>
      <c r="E8" s="25">
        <f>results!H8</f>
        <v>3</v>
      </c>
      <c r="F8" s="26">
        <f>results!I8</f>
        <v>0</v>
      </c>
      <c r="G8" s="26">
        <f>results!J8</f>
        <v>1</v>
      </c>
      <c r="H8" s="27">
        <f>results!K8</f>
        <v>13.939999999999998</v>
      </c>
      <c r="I8" s="28">
        <v>7</v>
      </c>
      <c r="J8" s="28">
        <v>5</v>
      </c>
    </row>
    <row r="9" spans="1:10" ht="15">
      <c r="A9" s="24">
        <f>results!A9</f>
        <v>22</v>
      </c>
      <c r="B9" s="24" t="str">
        <f>results!B9</f>
        <v>Скопець Тетяна</v>
      </c>
      <c r="C9" s="24" t="str">
        <f>results!D9</f>
        <v>Гомонай Олена </v>
      </c>
      <c r="D9" s="24" t="str">
        <f>results!F9</f>
        <v>Seat Ibiza </v>
      </c>
      <c r="E9" s="25">
        <f>results!H9</f>
        <v>1</v>
      </c>
      <c r="F9" s="26">
        <f>results!I9</f>
        <v>0</v>
      </c>
      <c r="G9" s="26">
        <f>results!J9</f>
        <v>1</v>
      </c>
      <c r="H9" s="27">
        <f>results!K9</f>
        <v>16.010000000000005</v>
      </c>
      <c r="I9" s="28">
        <v>8</v>
      </c>
      <c r="J9" s="28">
        <v>2</v>
      </c>
    </row>
    <row r="10" spans="1:10" ht="15">
      <c r="A10" s="24">
        <f>results!A10</f>
        <v>7</v>
      </c>
      <c r="B10" s="24" t="str">
        <f>results!B10</f>
        <v>Ожелевська Тетяна</v>
      </c>
      <c r="C10" s="24" t="str">
        <f>results!D10</f>
        <v>Соломатіна Юлія</v>
      </c>
      <c r="D10" s="24" t="str">
        <f>results!F10</f>
        <v>Subaru</v>
      </c>
      <c r="E10" s="25">
        <f>results!H10</f>
        <v>3</v>
      </c>
      <c r="F10" s="26">
        <f>results!I10</f>
        <v>0</v>
      </c>
      <c r="G10" s="26">
        <f>results!J10</f>
        <v>1</v>
      </c>
      <c r="H10" s="27">
        <f>results!K10</f>
        <v>16.28</v>
      </c>
      <c r="I10" s="28">
        <v>9</v>
      </c>
      <c r="J10" s="28">
        <v>6</v>
      </c>
    </row>
    <row r="11" spans="1:10" ht="15">
      <c r="A11" s="24">
        <f>results!A11</f>
        <v>16</v>
      </c>
      <c r="B11" s="24" t="str">
        <f>results!B11</f>
        <v>Ткалич Ирина</v>
      </c>
      <c r="C11" s="24" t="str">
        <f>results!D11</f>
        <v>Дробович Анна</v>
      </c>
      <c r="D11" s="24" t="str">
        <f>results!F11</f>
        <v>Hyundai Getz </v>
      </c>
      <c r="E11" s="25">
        <f>results!H11</f>
        <v>1</v>
      </c>
      <c r="F11" s="26">
        <f>results!I11</f>
        <v>0</v>
      </c>
      <c r="G11" s="26">
        <f>results!J11</f>
        <v>1</v>
      </c>
      <c r="H11" s="27">
        <f>results!K11</f>
        <v>18.439999999999998</v>
      </c>
      <c r="I11" s="28">
        <v>10</v>
      </c>
      <c r="J11" s="28">
        <v>3</v>
      </c>
    </row>
    <row r="12" spans="1:10" ht="15">
      <c r="A12" s="24">
        <f>results!A12</f>
        <v>24</v>
      </c>
      <c r="B12" s="24" t="str">
        <f>results!B12</f>
        <v>МИЛАШКА</v>
      </c>
      <c r="C12" s="24" t="str">
        <f>results!D12</f>
        <v>Шуригіна Ганна</v>
      </c>
      <c r="D12" s="24" t="str">
        <f>results!F12</f>
        <v>Daewoo, Lanos</v>
      </c>
      <c r="E12" s="25">
        <f>results!H12</f>
        <v>2</v>
      </c>
      <c r="F12" s="26">
        <f>results!I12</f>
        <v>0</v>
      </c>
      <c r="G12" s="26">
        <f>results!J12</f>
        <v>1</v>
      </c>
      <c r="H12" s="27">
        <f>results!K12</f>
        <v>20.840000000000003</v>
      </c>
      <c r="I12" s="28">
        <v>11</v>
      </c>
      <c r="J12" s="28">
        <v>2</v>
      </c>
    </row>
    <row r="13" spans="1:10" ht="15">
      <c r="A13" s="24">
        <f>results!A13</f>
        <v>23</v>
      </c>
      <c r="B13" s="24" t="str">
        <f>results!B13</f>
        <v>Кравец Ирина</v>
      </c>
      <c r="C13" s="24" t="str">
        <f>results!D13</f>
        <v>Соколова Руслана</v>
      </c>
      <c r="D13" s="24" t="str">
        <f>results!F13</f>
        <v>Suzuki</v>
      </c>
      <c r="E13" s="25">
        <f>results!H13</f>
        <v>1</v>
      </c>
      <c r="F13" s="26">
        <f>results!I13</f>
        <v>0</v>
      </c>
      <c r="G13" s="26">
        <f>results!J13</f>
        <v>1</v>
      </c>
      <c r="H13" s="27">
        <f>results!K13</f>
        <v>22.539999999999992</v>
      </c>
      <c r="I13" s="28">
        <v>12</v>
      </c>
      <c r="J13" s="28">
        <v>4</v>
      </c>
    </row>
    <row r="14" spans="1:10" ht="15">
      <c r="A14" s="24">
        <f>results!A14</f>
        <v>2</v>
      </c>
      <c r="B14" s="24" t="str">
        <f>results!B14</f>
        <v>Корж Юлия</v>
      </c>
      <c r="C14" s="24" t="str">
        <f>results!D14</f>
        <v>Шпортак Олександра</v>
      </c>
      <c r="D14" s="24" t="str">
        <f>results!F14</f>
        <v>Renault Megane RS</v>
      </c>
      <c r="E14" s="25">
        <f>results!H14</f>
        <v>3</v>
      </c>
      <c r="F14" s="26">
        <f>results!I14</f>
        <v>0</v>
      </c>
      <c r="G14" s="26">
        <f>results!J14</f>
        <v>1</v>
      </c>
      <c r="H14" s="27">
        <f>results!K14</f>
        <v>22.909999999999997</v>
      </c>
      <c r="I14" s="28">
        <v>13</v>
      </c>
      <c r="J14" s="28">
        <v>7</v>
      </c>
    </row>
    <row r="15" spans="1:10" ht="15">
      <c r="A15" s="24">
        <f>results!A15</f>
        <v>18</v>
      </c>
      <c r="B15" s="24" t="str">
        <f>results!B15</f>
        <v>Герасимчук Світлана</v>
      </c>
      <c r="C15" s="24" t="str">
        <f>results!D15</f>
        <v>Кравченко Людмила</v>
      </c>
      <c r="D15" s="24" t="str">
        <f>results!F15</f>
        <v>ЗАЗ 1102</v>
      </c>
      <c r="E15" s="25">
        <f>results!H15</f>
        <v>1</v>
      </c>
      <c r="F15" s="26">
        <f>results!I15</f>
        <v>0</v>
      </c>
      <c r="G15" s="26">
        <f>results!J15</f>
        <v>1</v>
      </c>
      <c r="H15" s="27">
        <f>results!K15</f>
        <v>22.959999999999994</v>
      </c>
      <c r="I15" s="28">
        <v>14</v>
      </c>
      <c r="J15" s="28">
        <v>5</v>
      </c>
    </row>
    <row r="16" spans="1:10" ht="15">
      <c r="A16" s="24">
        <f>results!A16</f>
        <v>21</v>
      </c>
      <c r="B16" s="24" t="str">
        <f>results!B16</f>
        <v>Цвєткова Альона </v>
      </c>
      <c r="C16" s="24" t="str">
        <f>results!D16</f>
        <v>Горбаченко Наталія</v>
      </c>
      <c r="D16" s="24" t="str">
        <f>results!F16</f>
        <v>МAZDA CX-5</v>
      </c>
      <c r="E16" s="25">
        <f>results!H16</f>
        <v>3</v>
      </c>
      <c r="F16" s="26">
        <f>results!I16</f>
        <v>0</v>
      </c>
      <c r="G16" s="26">
        <f>results!J16</f>
        <v>1</v>
      </c>
      <c r="H16" s="27">
        <f>results!K16</f>
        <v>26.97999999999999</v>
      </c>
      <c r="I16" s="28">
        <v>15</v>
      </c>
      <c r="J16" s="28">
        <v>8</v>
      </c>
    </row>
    <row r="17" spans="1:10" ht="15">
      <c r="A17" s="24">
        <f>results!A17</f>
        <v>28</v>
      </c>
      <c r="B17" s="24" t="str">
        <f>results!B17</f>
        <v>Кущ Олена </v>
      </c>
      <c r="C17" s="24" t="str">
        <f>results!D17</f>
        <v>Касмінко  Наталія </v>
      </c>
      <c r="D17" s="24" t="str">
        <f>results!F17</f>
        <v>Nissan Micra</v>
      </c>
      <c r="E17" s="25">
        <f>results!H17</f>
        <v>1</v>
      </c>
      <c r="F17" s="26">
        <f>results!I17</f>
        <v>0</v>
      </c>
      <c r="G17" s="26">
        <f>results!J17</f>
        <v>1</v>
      </c>
      <c r="H17" s="27">
        <f>results!K17</f>
        <v>27.50999999999999</v>
      </c>
      <c r="I17" s="28">
        <v>16</v>
      </c>
      <c r="J17" s="28">
        <v>6</v>
      </c>
    </row>
    <row r="18" spans="1:10" ht="15">
      <c r="A18" s="24">
        <f>results!A18</f>
        <v>36</v>
      </c>
      <c r="B18" s="24" t="str">
        <f>results!B18</f>
        <v>Яценко Галина</v>
      </c>
      <c r="C18" s="24" t="str">
        <f>results!D18</f>
        <v>Чернійчук Наталія</v>
      </c>
      <c r="D18" s="24" t="str">
        <f>results!F18</f>
        <v>Lancer</v>
      </c>
      <c r="E18" s="25">
        <f>results!H18</f>
        <v>3</v>
      </c>
      <c r="F18" s="26">
        <f>results!I18</f>
        <v>0</v>
      </c>
      <c r="G18" s="26">
        <f>results!J18</f>
        <v>1</v>
      </c>
      <c r="H18" s="27">
        <f>results!K18</f>
        <v>34.129999999999995</v>
      </c>
      <c r="I18" s="28">
        <v>17</v>
      </c>
      <c r="J18" s="28">
        <v>9</v>
      </c>
    </row>
    <row r="19" spans="1:10" ht="15">
      <c r="A19" s="24">
        <f>results!A19</f>
        <v>37</v>
      </c>
      <c r="B19" s="24" t="str">
        <f>results!B19</f>
        <v>Шумакова Олена </v>
      </c>
      <c r="C19" s="24" t="str">
        <f>results!D19</f>
        <v>Дмитрієва Олена </v>
      </c>
      <c r="D19" s="24" t="str">
        <f>results!F19</f>
        <v>DAEWOO Lanos</v>
      </c>
      <c r="E19" s="25">
        <f>results!H19</f>
        <v>2</v>
      </c>
      <c r="F19" s="26">
        <f>results!I19</f>
        <v>0</v>
      </c>
      <c r="G19" s="26">
        <f>results!J19</f>
        <v>1</v>
      </c>
      <c r="H19" s="27">
        <f>results!K19</f>
        <v>36.849999999999994</v>
      </c>
      <c r="I19" s="28">
        <v>18</v>
      </c>
      <c r="J19" s="28">
        <v>3</v>
      </c>
    </row>
    <row r="20" spans="1:10" ht="15">
      <c r="A20" s="24">
        <f>results!A20</f>
        <v>17</v>
      </c>
      <c r="B20" s="24" t="str">
        <f>results!B20</f>
        <v>Федорко Олександра</v>
      </c>
      <c r="C20" s="24" t="str">
        <f>results!D20</f>
        <v>Ольга Кресань</v>
      </c>
      <c r="D20" s="24" t="str">
        <f>results!F20</f>
        <v>ВАЗ 211040</v>
      </c>
      <c r="E20" s="25">
        <f>results!H20</f>
        <v>2</v>
      </c>
      <c r="F20" s="26">
        <f>results!I20</f>
        <v>0</v>
      </c>
      <c r="G20" s="26">
        <f>results!J20</f>
        <v>1</v>
      </c>
      <c r="H20" s="27">
        <f>results!K20</f>
        <v>49.56</v>
      </c>
      <c r="I20" s="28">
        <v>19</v>
      </c>
      <c r="J20" s="28">
        <v>4</v>
      </c>
    </row>
    <row r="21" spans="1:10" ht="15">
      <c r="A21" s="24">
        <f>results!A21</f>
        <v>4</v>
      </c>
      <c r="B21" s="24" t="str">
        <f>results!B21</f>
        <v>Ничипоренко Тетяна</v>
      </c>
      <c r="C21" s="24" t="str">
        <f>results!D21</f>
        <v>Мініна Анастасія </v>
      </c>
      <c r="D21" s="24" t="str">
        <f>results!F21</f>
        <v>Renault Megane</v>
      </c>
      <c r="E21" s="25">
        <f>results!H21</f>
        <v>2</v>
      </c>
      <c r="F21" s="26">
        <f>results!I21</f>
        <v>0</v>
      </c>
      <c r="G21" s="26">
        <f>results!J21</f>
        <v>1</v>
      </c>
      <c r="H21" s="27">
        <f>results!K21</f>
        <v>50.06</v>
      </c>
      <c r="I21" s="28">
        <v>20</v>
      </c>
      <c r="J21" s="28">
        <v>5</v>
      </c>
    </row>
    <row r="22" spans="1:10" ht="15">
      <c r="A22" s="24">
        <f>results!A22</f>
        <v>8</v>
      </c>
      <c r="B22" s="24" t="str">
        <f>results!B22</f>
        <v>Дмитрук Наталія</v>
      </c>
      <c r="C22" s="24" t="str">
        <f>results!D22</f>
        <v>Голдабіна Наталя</v>
      </c>
      <c r="D22" s="24" t="str">
        <f>results!F22</f>
        <v>Ford Fiesta</v>
      </c>
      <c r="E22" s="25">
        <f>results!H22</f>
        <v>3</v>
      </c>
      <c r="F22" s="26">
        <f>results!I22</f>
        <v>0</v>
      </c>
      <c r="G22" s="26">
        <f>results!J22</f>
        <v>1</v>
      </c>
      <c r="H22" s="27">
        <f>results!K22</f>
        <v>53.94</v>
      </c>
      <c r="I22" s="28">
        <v>21</v>
      </c>
      <c r="J22" s="28">
        <v>10</v>
      </c>
    </row>
    <row r="23" spans="1:10" ht="15">
      <c r="A23" s="24">
        <f>results!A23</f>
        <v>10</v>
      </c>
      <c r="B23" s="24" t="str">
        <f>results!B23</f>
        <v>Шинкаренко Олеся</v>
      </c>
      <c r="C23" s="24" t="str">
        <f>results!D23</f>
        <v>Сергеева Роксолана</v>
      </c>
      <c r="D23" s="24" t="str">
        <f>results!F23</f>
        <v>KIA RIO</v>
      </c>
      <c r="E23" s="25" t="str">
        <f>results!H23</f>
        <v>3</v>
      </c>
      <c r="F23" s="26">
        <f>results!I23</f>
        <v>0</v>
      </c>
      <c r="G23" s="26">
        <f>results!J23</f>
        <v>1</v>
      </c>
      <c r="H23" s="27">
        <f>results!K23</f>
        <v>57.06</v>
      </c>
      <c r="I23" s="28">
        <v>22</v>
      </c>
      <c r="J23" s="28">
        <v>11</v>
      </c>
    </row>
    <row r="24" spans="1:10" ht="15">
      <c r="A24" s="24">
        <f>results!A24</f>
        <v>32</v>
      </c>
      <c r="B24" s="24" t="str">
        <f>results!B24</f>
        <v>Зюзькина Виктория</v>
      </c>
      <c r="C24" s="24" t="str">
        <f>results!D24</f>
        <v>Билоброва Елена</v>
      </c>
      <c r="D24" s="24" t="str">
        <f>results!F24</f>
        <v>Volkswagen Golf</v>
      </c>
      <c r="E24" s="25">
        <f>results!H24</f>
        <v>3</v>
      </c>
      <c r="F24" s="26">
        <f>results!I24</f>
        <v>0</v>
      </c>
      <c r="G24" s="26">
        <f>results!J24</f>
        <v>2</v>
      </c>
      <c r="H24" s="27">
        <f>results!K24</f>
        <v>25.319999999999993</v>
      </c>
      <c r="I24" s="28">
        <v>23</v>
      </c>
      <c r="J24" s="28">
        <v>12</v>
      </c>
    </row>
    <row r="25" spans="1:10" ht="15">
      <c r="A25" s="24">
        <f>results!A25</f>
        <v>25</v>
      </c>
      <c r="B25" s="24" t="str">
        <f>results!B25</f>
        <v>Медведченко Лолита</v>
      </c>
      <c r="C25" s="24" t="str">
        <f>results!D25</f>
        <v>Бойченко Валентина</v>
      </c>
      <c r="D25" s="24" t="str">
        <f>results!F25</f>
        <v>Опель Астра</v>
      </c>
      <c r="E25" s="25">
        <f>results!H25</f>
        <v>1</v>
      </c>
      <c r="F25" s="26">
        <f>results!I25</f>
        <v>0</v>
      </c>
      <c r="G25" s="26">
        <f>results!J25</f>
        <v>2</v>
      </c>
      <c r="H25" s="27">
        <f>results!K25</f>
        <v>48.447</v>
      </c>
      <c r="I25" s="28">
        <v>24</v>
      </c>
      <c r="J25" s="28">
        <v>7</v>
      </c>
    </row>
    <row r="26" spans="1:10" ht="15">
      <c r="A26" s="24">
        <f>results!A26</f>
        <v>9</v>
      </c>
      <c r="B26" s="24" t="str">
        <f>results!B26</f>
        <v>Самійленко Тетяна</v>
      </c>
      <c r="C26" s="24" t="str">
        <f>results!D26</f>
        <v>Самійленко Наталія</v>
      </c>
      <c r="D26" s="24" t="str">
        <f>results!F26</f>
        <v>Mitsubishi ASX</v>
      </c>
      <c r="E26" s="25">
        <f>results!H26</f>
        <v>2</v>
      </c>
      <c r="F26" s="26">
        <f>results!I26</f>
        <v>0</v>
      </c>
      <c r="G26" s="26">
        <f>results!J26</f>
        <v>2</v>
      </c>
      <c r="H26" s="27">
        <f>results!K26</f>
        <v>53.129999999999995</v>
      </c>
      <c r="I26" s="28">
        <v>25</v>
      </c>
      <c r="J26" s="28">
        <v>6</v>
      </c>
    </row>
    <row r="27" spans="1:10" ht="15">
      <c r="A27" s="24">
        <f>results!A27</f>
        <v>6</v>
      </c>
      <c r="B27" s="24" t="str">
        <f>results!B27</f>
        <v>Паланская Ирина</v>
      </c>
      <c r="C27" s="24" t="str">
        <f>results!D27</f>
        <v>Литвинова Наталья</v>
      </c>
      <c r="D27" s="24" t="str">
        <f>results!F27</f>
        <v>Smart</v>
      </c>
      <c r="E27" s="25">
        <f>results!H27</f>
        <v>2</v>
      </c>
      <c r="F27" s="26">
        <f>results!I27</f>
        <v>0</v>
      </c>
      <c r="G27" s="26">
        <f>results!J27</f>
        <v>3</v>
      </c>
      <c r="H27" s="27">
        <f>results!K27</f>
        <v>42.879999999999995</v>
      </c>
      <c r="I27" s="28">
        <v>26</v>
      </c>
      <c r="J27" s="28">
        <v>7</v>
      </c>
    </row>
    <row r="28" spans="1:10" ht="15">
      <c r="A28" s="24">
        <f>results!A28</f>
        <v>3</v>
      </c>
      <c r="B28" s="24" t="str">
        <f>results!B28</f>
        <v>Коренєва Людмила </v>
      </c>
      <c r="C28" s="24" t="str">
        <f>results!D28</f>
        <v>Васіна Ірина</v>
      </c>
      <c r="D28" s="24" t="str">
        <f>results!F28</f>
        <v>Suzuki Swift</v>
      </c>
      <c r="E28" s="25">
        <f>results!H28</f>
        <v>1</v>
      </c>
      <c r="F28" s="26">
        <f>results!I28</f>
        <v>0</v>
      </c>
      <c r="G28" s="26">
        <f>results!J28</f>
        <v>3</v>
      </c>
      <c r="H28" s="27">
        <f>results!K28</f>
        <v>53.727000000000004</v>
      </c>
      <c r="I28" s="28">
        <v>27</v>
      </c>
      <c r="J28" s="28">
        <v>8</v>
      </c>
    </row>
    <row r="29" spans="1:10" ht="15">
      <c r="A29" s="24">
        <f>results!A29</f>
        <v>1</v>
      </c>
      <c r="B29" s="24" t="str">
        <f>results!B29</f>
        <v>Шагинян Татьяна</v>
      </c>
      <c r="C29" s="24" t="str">
        <f>results!D29</f>
        <v>Самойленко Людмила</v>
      </c>
      <c r="D29" s="24" t="str">
        <f>results!F29</f>
        <v>Nissan Juke</v>
      </c>
      <c r="E29" s="25">
        <f>results!H29</f>
        <v>2</v>
      </c>
      <c r="F29" s="26">
        <f>results!I29</f>
        <v>0</v>
      </c>
      <c r="G29" s="26">
        <f>results!J29</f>
        <v>3</v>
      </c>
      <c r="H29" s="27">
        <f>results!K29</f>
        <v>54.78</v>
      </c>
      <c r="I29" s="28">
        <v>28</v>
      </c>
      <c r="J29" s="28">
        <v>8</v>
      </c>
    </row>
    <row r="30" spans="1:10" ht="15">
      <c r="A30" s="24">
        <f>results!A30</f>
        <v>27</v>
      </c>
      <c r="B30" s="24" t="str">
        <f>results!B30</f>
        <v>Постановська Ірина</v>
      </c>
      <c r="C30" s="24" t="str">
        <f>results!D30</f>
        <v>Перелигіна Наталія </v>
      </c>
      <c r="D30" s="24" t="str">
        <f>results!F30</f>
        <v>Mitsubishi Lancer X</v>
      </c>
      <c r="E30" s="25">
        <f>results!H30</f>
        <v>3</v>
      </c>
      <c r="F30" s="26">
        <f>results!I30</f>
        <v>0</v>
      </c>
      <c r="G30" s="26">
        <f>results!J30</f>
        <v>4</v>
      </c>
      <c r="H30" s="27">
        <f>results!K30</f>
        <v>16.976999999999975</v>
      </c>
      <c r="I30" s="28">
        <v>29</v>
      </c>
      <c r="J30" s="28">
        <v>13</v>
      </c>
    </row>
    <row r="31" spans="1:10" ht="15">
      <c r="A31" s="24">
        <f>results!A31</f>
        <v>26</v>
      </c>
      <c r="B31" s="24" t="str">
        <f>results!B31</f>
        <v>Селіщева Жанна</v>
      </c>
      <c r="C31" s="24" t="str">
        <f>results!D31</f>
        <v>Богорська Марія </v>
      </c>
      <c r="D31" s="24" t="str">
        <f>results!F31</f>
        <v>Dodge RAM 1500</v>
      </c>
      <c r="E31" s="25">
        <f>results!H31</f>
        <v>3</v>
      </c>
      <c r="F31" s="26">
        <f>results!I31</f>
        <v>0</v>
      </c>
      <c r="G31" s="26">
        <f>results!J31</f>
        <v>4</v>
      </c>
      <c r="H31" s="27">
        <f>results!K31</f>
        <v>56.85699999999997</v>
      </c>
      <c r="I31" s="28">
        <v>30</v>
      </c>
      <c r="J31" s="28">
        <v>14</v>
      </c>
    </row>
    <row r="32" spans="1:10" ht="15">
      <c r="A32" s="24">
        <f>results!A32</f>
        <v>12</v>
      </c>
      <c r="B32" s="24" t="str">
        <f>results!B32</f>
        <v>Станнаева Виктория</v>
      </c>
      <c r="C32" s="24" t="str">
        <f>results!D32</f>
        <v>Купцова Юлия</v>
      </c>
      <c r="D32" s="24" t="str">
        <f>results!F32</f>
        <v>Пежо 206</v>
      </c>
      <c r="E32" s="25">
        <f>results!H32</f>
        <v>1</v>
      </c>
      <c r="F32" s="26">
        <f>results!I32</f>
        <v>0</v>
      </c>
      <c r="G32" s="26">
        <f>results!J32</f>
        <v>6</v>
      </c>
      <c r="H32" s="27">
        <f>results!K32</f>
        <v>9.976999999999975</v>
      </c>
      <c r="I32" s="28">
        <v>31</v>
      </c>
      <c r="J32" s="28">
        <v>9</v>
      </c>
    </row>
    <row r="33" spans="1:10" ht="15">
      <c r="A33" s="24">
        <f>results!A33</f>
        <v>11</v>
      </c>
      <c r="B33" s="24" t="str">
        <f>results!B33</f>
        <v>Софиенко Екатерина</v>
      </c>
      <c r="C33" s="24" t="str">
        <f>results!D33</f>
        <v>Луцик Алеся</v>
      </c>
      <c r="D33" s="24" t="str">
        <f>results!F33</f>
        <v>Daewoo Matiz</v>
      </c>
      <c r="E33" s="25">
        <f>results!H33</f>
        <v>1</v>
      </c>
      <c r="F33" s="26">
        <f>results!I33</f>
        <v>0</v>
      </c>
      <c r="G33" s="26">
        <f>results!J33</f>
        <v>6</v>
      </c>
      <c r="H33" s="27">
        <f>results!K33</f>
        <v>24.447000000000003</v>
      </c>
      <c r="I33" s="28">
        <v>32</v>
      </c>
      <c r="J33" s="28">
        <v>10</v>
      </c>
    </row>
    <row r="34" spans="1:10" ht="15">
      <c r="A34" s="39">
        <f>results!A34</f>
        <v>33</v>
      </c>
      <c r="B34" s="39" t="str">
        <f>results!B34</f>
        <v>Пржеголінська Наталя</v>
      </c>
      <c r="C34" s="39" t="str">
        <f>results!D34</f>
        <v>Пржеголінська Наталя</v>
      </c>
      <c r="D34" s="39" t="str">
        <f>results!F34</f>
        <v>Nissan</v>
      </c>
      <c r="E34" s="40" t="str">
        <f>results!H34</f>
        <v>2</v>
      </c>
      <c r="F34" s="41">
        <f>results!I34</f>
        <v>0</v>
      </c>
      <c r="G34" s="41">
        <f>results!J34</f>
        <v>8</v>
      </c>
      <c r="H34" s="42">
        <f>results!K34</f>
        <v>21.40700000000004</v>
      </c>
      <c r="I34" s="43"/>
      <c r="J34" s="43"/>
    </row>
    <row r="35" spans="1:10" ht="15">
      <c r="A35" s="39">
        <f>results!A35</f>
        <v>29</v>
      </c>
      <c r="B35" s="39" t="str">
        <f>results!B35</f>
        <v>Славінська Наталія</v>
      </c>
      <c r="C35" s="39" t="str">
        <f>results!D35</f>
        <v>Лещінська Вікторія </v>
      </c>
      <c r="D35" s="39" t="str">
        <f>results!F35</f>
        <v>_ KIA RIO</v>
      </c>
      <c r="E35" s="40">
        <f>results!H35</f>
        <v>1</v>
      </c>
      <c r="F35" s="41">
        <f>results!I35</f>
        <v>0</v>
      </c>
      <c r="G35" s="41">
        <f>results!J35</f>
        <v>10</v>
      </c>
      <c r="H35" s="42">
        <f>results!K35</f>
        <v>0.18700000000001182</v>
      </c>
      <c r="I35" s="43"/>
      <c r="J35" s="43"/>
    </row>
    <row r="36" spans="1:10" ht="15">
      <c r="A36" s="39">
        <f>results!A36</f>
        <v>13</v>
      </c>
      <c r="B36" s="39" t="str">
        <f>results!B36</f>
        <v>Дементьєва Юлія</v>
      </c>
      <c r="C36" s="39" t="str">
        <f>results!D36</f>
        <v>Шебалденкова Олена</v>
      </c>
      <c r="D36" s="39" t="str">
        <f>results!F36</f>
        <v>ДЕУ Макиз</v>
      </c>
      <c r="E36" s="40">
        <f>results!H36</f>
        <v>1</v>
      </c>
      <c r="F36" s="41">
        <f>results!I36</f>
        <v>0</v>
      </c>
      <c r="G36" s="41">
        <f>results!J36</f>
        <v>11</v>
      </c>
      <c r="H36" s="42">
        <f>results!K36</f>
        <v>18.30600000000004</v>
      </c>
      <c r="I36" s="43"/>
      <c r="J36" s="43"/>
    </row>
  </sheetData>
  <sheetProtection/>
  <printOptions/>
  <pageMargins left="0.7" right="0.7" top="0.38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O17" sqref="O17"/>
    </sheetView>
  </sheetViews>
  <sheetFormatPr defaultColWidth="9.140625" defaultRowHeight="15"/>
  <cols>
    <col min="1" max="1" width="9.7109375" style="45" customWidth="1"/>
    <col min="2" max="2" width="23.421875" style="45" customWidth="1"/>
    <col min="3" max="3" width="10.57421875" style="45" customWidth="1"/>
    <col min="4" max="4" width="18.28125" style="45" customWidth="1"/>
    <col min="5" max="5" width="12.57421875" style="45" customWidth="1"/>
    <col min="6" max="6" width="17.140625" style="45" customWidth="1"/>
    <col min="7" max="7" width="11.00390625" style="45" customWidth="1"/>
    <col min="8" max="8" width="12.421875" style="45" customWidth="1"/>
    <col min="9" max="9" width="9.28125" style="45" customWidth="1"/>
    <col min="10" max="10" width="10.140625" style="45" customWidth="1"/>
    <col min="11" max="11" width="10.421875" style="45" customWidth="1"/>
    <col min="12" max="12" width="10.8515625" style="45" customWidth="1"/>
    <col min="13" max="16384" width="9.140625" style="45" customWidth="1"/>
  </cols>
  <sheetData>
    <row r="1" spans="1:12" ht="16.5" customHeight="1">
      <c r="A1" s="62" t="s">
        <v>15</v>
      </c>
      <c r="B1" s="62" t="s">
        <v>7</v>
      </c>
      <c r="C1" s="62" t="s">
        <v>16</v>
      </c>
      <c r="D1" s="62" t="s">
        <v>8</v>
      </c>
      <c r="E1" s="62" t="s">
        <v>16</v>
      </c>
      <c r="F1" s="62" t="s">
        <v>17</v>
      </c>
      <c r="G1" s="62" t="s">
        <v>18</v>
      </c>
      <c r="H1" s="62" t="s">
        <v>19</v>
      </c>
      <c r="I1" s="62" t="s">
        <v>0</v>
      </c>
      <c r="J1" s="62" t="s">
        <v>1</v>
      </c>
      <c r="K1" s="62" t="s">
        <v>2</v>
      </c>
      <c r="L1" s="62" t="s">
        <v>22</v>
      </c>
    </row>
    <row r="2" spans="1:13" ht="12" customHeight="1">
      <c r="A2" s="46">
        <f>drivers_list!B20</f>
        <v>19</v>
      </c>
      <c r="B2" s="24" t="str">
        <f>drivers_list!C20</f>
        <v>Букасова Анна</v>
      </c>
      <c r="C2" s="47">
        <f>drivers_list!D20</f>
        <v>0</v>
      </c>
      <c r="D2" s="48" t="str">
        <f>drivers_list!E20</f>
        <v>Матюшенко Олена</v>
      </c>
      <c r="E2" s="47">
        <f>drivers_list!F20</f>
        <v>0</v>
      </c>
      <c r="F2" s="24" t="str">
        <f>drivers_list!G20</f>
        <v>Seat ibiza</v>
      </c>
      <c r="G2" s="49">
        <f>drivers_list!H20</f>
        <v>2</v>
      </c>
      <c r="H2" s="50">
        <f>drivers_list!I20</f>
        <v>3</v>
      </c>
      <c r="I2" s="51">
        <f aca="true" t="shared" si="0" ref="I2:I36">INT(L2/3600)</f>
        <v>0</v>
      </c>
      <c r="J2" s="51">
        <f aca="true" t="shared" si="1" ref="J2:J36">INT((L2-I2*3600)/60)</f>
        <v>1</v>
      </c>
      <c r="K2" s="52">
        <f aca="true" t="shared" si="2" ref="K2:K36">L2-(I2*3600+J2*60)</f>
        <v>6.599999999999994</v>
      </c>
      <c r="L2" s="27">
        <f>SUM(START_FIN!V22,slalom01!L22,slalom02!L22)</f>
        <v>66.6</v>
      </c>
      <c r="M2" s="33"/>
    </row>
    <row r="3" spans="1:13" ht="12" customHeight="1">
      <c r="A3" s="46">
        <f>drivers_list!B31</f>
        <v>30</v>
      </c>
      <c r="B3" s="24" t="str">
        <f>drivers_list!C31</f>
        <v>Макова Анастасія</v>
      </c>
      <c r="C3" s="47">
        <f>drivers_list!D31</f>
        <v>0</v>
      </c>
      <c r="D3" s="48" t="str">
        <f>drivers_list!E31</f>
        <v>Ваганова Юлія</v>
      </c>
      <c r="E3" s="47">
        <f>drivers_list!F31</f>
        <v>0</v>
      </c>
      <c r="F3" s="24" t="str">
        <f>drivers_list!G31</f>
        <v>Abarth 500</v>
      </c>
      <c r="G3" s="49" t="str">
        <f>drivers_list!H31</f>
        <v>1,4Т</v>
      </c>
      <c r="H3" s="50">
        <f>drivers_list!I31</f>
        <v>3</v>
      </c>
      <c r="I3" s="51">
        <f t="shared" si="0"/>
        <v>0</v>
      </c>
      <c r="J3" s="51">
        <f t="shared" si="1"/>
        <v>1</v>
      </c>
      <c r="K3" s="52">
        <f t="shared" si="2"/>
        <v>6.939999999999998</v>
      </c>
      <c r="L3" s="27">
        <f>SUM(START_FIN!V33,slalom01!L33,slalom02!L33)</f>
        <v>66.94</v>
      </c>
      <c r="M3" s="33"/>
    </row>
    <row r="4" spans="1:13" ht="12" customHeight="1">
      <c r="A4" s="46">
        <f>drivers_list!B6</f>
        <v>5</v>
      </c>
      <c r="B4" s="24" t="str">
        <f>drivers_list!C6</f>
        <v>Юнашева Юлія</v>
      </c>
      <c r="C4" s="47">
        <f>drivers_list!D6</f>
        <v>0</v>
      </c>
      <c r="D4" s="48" t="str">
        <f>drivers_list!E6</f>
        <v>Ігнатюк Наталія </v>
      </c>
      <c r="E4" s="47">
        <f>drivers_list!F6</f>
        <v>0</v>
      </c>
      <c r="F4" s="24" t="str">
        <f>drivers_list!G6</f>
        <v>Mitsubishi Lancer </v>
      </c>
      <c r="G4" s="49">
        <f>drivers_list!H6</f>
        <v>1600</v>
      </c>
      <c r="H4" s="50">
        <f>drivers_list!I6</f>
        <v>2</v>
      </c>
      <c r="I4" s="51">
        <f t="shared" si="0"/>
        <v>0</v>
      </c>
      <c r="J4" s="51">
        <f t="shared" si="1"/>
        <v>1</v>
      </c>
      <c r="K4" s="52">
        <f t="shared" si="2"/>
        <v>11.060000000000002</v>
      </c>
      <c r="L4" s="27">
        <f>SUM(START_FIN!V8,slalom01!L8,slalom02!L8)</f>
        <v>71.06</v>
      </c>
      <c r="M4" s="33"/>
    </row>
    <row r="5" spans="1:13" ht="12" customHeight="1">
      <c r="A5" s="46">
        <f>drivers_list!B34</f>
        <v>35</v>
      </c>
      <c r="B5" s="24" t="str">
        <f>drivers_list!C34</f>
        <v>Парцей Ірина</v>
      </c>
      <c r="C5" s="47">
        <f>drivers_list!D34</f>
        <v>0</v>
      </c>
      <c r="D5" s="48" t="str">
        <f>drivers_list!E34</f>
        <v>Пеньковська Євгенія</v>
      </c>
      <c r="E5" s="47">
        <f>drivers_list!F34</f>
        <v>0</v>
      </c>
      <c r="F5" s="24" t="str">
        <f>drivers_list!G34</f>
        <v>Subaru Impreza WRX STI</v>
      </c>
      <c r="G5" s="49" t="str">
        <f>drivers_list!H34</f>
        <v>2,0Т</v>
      </c>
      <c r="H5" s="50">
        <f>drivers_list!I34</f>
        <v>3</v>
      </c>
      <c r="I5" s="51">
        <f t="shared" si="0"/>
        <v>0</v>
      </c>
      <c r="J5" s="51">
        <f t="shared" si="1"/>
        <v>1</v>
      </c>
      <c r="K5" s="52">
        <f t="shared" si="2"/>
        <v>11.25</v>
      </c>
      <c r="L5" s="27">
        <f>SUM(START_FIN!V36,slalom01!L36,slalom02!L36)</f>
        <v>71.25</v>
      </c>
      <c r="M5" s="33"/>
    </row>
    <row r="6" spans="1:13" ht="12" customHeight="1">
      <c r="A6" s="46">
        <f>drivers_list!B15</f>
        <v>14</v>
      </c>
      <c r="B6" s="24" t="str">
        <f>drivers_list!C15</f>
        <v>Кулішенко Анна</v>
      </c>
      <c r="C6" s="47">
        <f>drivers_list!D15</f>
        <v>0</v>
      </c>
      <c r="D6" s="48" t="str">
        <f>drivers_list!E15</f>
        <v>Двигон Юлія</v>
      </c>
      <c r="E6" s="47">
        <f>drivers_list!F15</f>
        <v>0</v>
      </c>
      <c r="F6" s="24" t="str">
        <f>drivers_list!G15</f>
        <v>Сеат Ибица</v>
      </c>
      <c r="G6" s="49">
        <f>drivers_list!H15</f>
        <v>1.4</v>
      </c>
      <c r="H6" s="50">
        <f>drivers_list!I15</f>
        <v>1</v>
      </c>
      <c r="I6" s="51">
        <f t="shared" si="0"/>
        <v>0</v>
      </c>
      <c r="J6" s="51">
        <f t="shared" si="1"/>
        <v>1</v>
      </c>
      <c r="K6" s="52">
        <f t="shared" si="2"/>
        <v>11.310000000000002</v>
      </c>
      <c r="L6" s="27">
        <f>SUM(START_FIN!V17,slalom01!L17,slalom02!L17)</f>
        <v>71.31</v>
      </c>
      <c r="M6" s="33"/>
    </row>
    <row r="7" spans="1:12" ht="12" customHeight="1">
      <c r="A7" s="46">
        <f>drivers_list!B21</f>
        <v>20</v>
      </c>
      <c r="B7" s="24" t="str">
        <f>drivers_list!C21</f>
        <v>Резанко Ольга </v>
      </c>
      <c r="C7" s="47">
        <f>drivers_list!D21</f>
        <v>0</v>
      </c>
      <c r="D7" s="48" t="str">
        <f>drivers_list!E21</f>
        <v>Котенко Оксана</v>
      </c>
      <c r="E7" s="47">
        <f>drivers_list!F21</f>
        <v>0</v>
      </c>
      <c r="F7" s="24" t="str">
        <f>drivers_list!G21</f>
        <v>Ford Focus</v>
      </c>
      <c r="G7" s="49">
        <f>drivers_list!H21</f>
        <v>2</v>
      </c>
      <c r="H7" s="50">
        <f>drivers_list!I21</f>
        <v>3</v>
      </c>
      <c r="I7" s="51">
        <f t="shared" si="0"/>
        <v>0</v>
      </c>
      <c r="J7" s="51">
        <f t="shared" si="1"/>
        <v>1</v>
      </c>
      <c r="K7" s="52">
        <f t="shared" si="2"/>
        <v>13.310000000000002</v>
      </c>
      <c r="L7" s="27">
        <f>SUM(START_FIN!V23,slalom01!L23,slalom02!L23)</f>
        <v>73.31</v>
      </c>
    </row>
    <row r="8" spans="1:12" ht="12" customHeight="1">
      <c r="A8" s="46">
        <f>drivers_list!B16</f>
        <v>15</v>
      </c>
      <c r="B8" s="24" t="str">
        <f>drivers_list!C16</f>
        <v>Хребтівська Надія</v>
      </c>
      <c r="C8" s="47">
        <f>drivers_list!D16</f>
        <v>0</v>
      </c>
      <c r="D8" s="48" t="str">
        <f>drivers_list!E16</f>
        <v>Донченко Світлана</v>
      </c>
      <c r="E8" s="47">
        <f>drivers_list!F16</f>
        <v>0</v>
      </c>
      <c r="F8" s="24" t="str">
        <f>drivers_list!G16</f>
        <v>Seat Ibitza</v>
      </c>
      <c r="G8" s="49" t="str">
        <f>drivers_list!H16</f>
        <v>2,0</v>
      </c>
      <c r="H8" s="50">
        <f>drivers_list!I16</f>
        <v>3</v>
      </c>
      <c r="I8" s="51">
        <f t="shared" si="0"/>
        <v>0</v>
      </c>
      <c r="J8" s="51">
        <f t="shared" si="1"/>
        <v>1</v>
      </c>
      <c r="K8" s="52">
        <f t="shared" si="2"/>
        <v>13.939999999999998</v>
      </c>
      <c r="L8" s="27">
        <f>SUM(START_FIN!V18,slalom01!L18,slalom02!L18)</f>
        <v>73.94</v>
      </c>
    </row>
    <row r="9" spans="1:12" ht="12" customHeight="1">
      <c r="A9" s="46">
        <f>drivers_list!B23</f>
        <v>22</v>
      </c>
      <c r="B9" s="24" t="str">
        <f>drivers_list!C23</f>
        <v>Скопець Тетяна</v>
      </c>
      <c r="C9" s="47">
        <f>drivers_list!D23</f>
        <v>0</v>
      </c>
      <c r="D9" s="48" t="str">
        <f>drivers_list!E23</f>
        <v>Гомонай Олена </v>
      </c>
      <c r="E9" s="47">
        <f>drivers_list!F23</f>
        <v>0</v>
      </c>
      <c r="F9" s="24" t="str">
        <f>drivers_list!G23</f>
        <v>Seat Ibiza </v>
      </c>
      <c r="G9" s="49">
        <f>drivers_list!H23</f>
        <v>1.4</v>
      </c>
      <c r="H9" s="50">
        <f>drivers_list!I23</f>
        <v>1</v>
      </c>
      <c r="I9" s="51">
        <f t="shared" si="0"/>
        <v>0</v>
      </c>
      <c r="J9" s="51">
        <f t="shared" si="1"/>
        <v>1</v>
      </c>
      <c r="K9" s="52">
        <f t="shared" si="2"/>
        <v>16.010000000000005</v>
      </c>
      <c r="L9" s="27">
        <f>SUM(START_FIN!V25,slalom01!L25,slalom02!L25)</f>
        <v>76.01</v>
      </c>
    </row>
    <row r="10" spans="1:12" ht="12" customHeight="1">
      <c r="A10" s="46">
        <f>drivers_list!B8</f>
        <v>7</v>
      </c>
      <c r="B10" s="24" t="str">
        <f>drivers_list!C8</f>
        <v>Ожелевська Тетяна</v>
      </c>
      <c r="C10" s="47">
        <f>drivers_list!D8</f>
        <v>0</v>
      </c>
      <c r="D10" s="48" t="str">
        <f>drivers_list!E8</f>
        <v>Соломатіна Юлія</v>
      </c>
      <c r="E10" s="47">
        <f>drivers_list!F8</f>
        <v>0</v>
      </c>
      <c r="F10" s="24" t="str">
        <f>drivers_list!G8</f>
        <v>Subaru</v>
      </c>
      <c r="G10" s="49" t="str">
        <f>drivers_list!H8</f>
        <v>2.0</v>
      </c>
      <c r="H10" s="50">
        <f>drivers_list!I8</f>
        <v>3</v>
      </c>
      <c r="I10" s="51">
        <f t="shared" si="0"/>
        <v>0</v>
      </c>
      <c r="J10" s="51">
        <f t="shared" si="1"/>
        <v>1</v>
      </c>
      <c r="K10" s="52">
        <f t="shared" si="2"/>
        <v>16.28</v>
      </c>
      <c r="L10" s="27">
        <f>SUM(START_FIN!V10,slalom01!L10,slalom02!L10)</f>
        <v>76.28</v>
      </c>
    </row>
    <row r="11" spans="1:12" ht="12" customHeight="1">
      <c r="A11" s="46">
        <f>drivers_list!B17</f>
        <v>16</v>
      </c>
      <c r="B11" s="24" t="str">
        <f>drivers_list!C17</f>
        <v>Ткалич Ирина</v>
      </c>
      <c r="C11" s="47">
        <f>drivers_list!D17</f>
        <v>0</v>
      </c>
      <c r="D11" s="48" t="str">
        <f>drivers_list!E17</f>
        <v>Дробович Анна</v>
      </c>
      <c r="E11" s="47">
        <f>drivers_list!F17</f>
        <v>0</v>
      </c>
      <c r="F11" s="24" t="str">
        <f>drivers_list!G17</f>
        <v>Hyundai Getz </v>
      </c>
      <c r="G11" s="49">
        <f>drivers_list!H17</f>
        <v>1.4</v>
      </c>
      <c r="H11" s="50">
        <f>drivers_list!I17</f>
        <v>1</v>
      </c>
      <c r="I11" s="51">
        <f t="shared" si="0"/>
        <v>0</v>
      </c>
      <c r="J11" s="51">
        <f t="shared" si="1"/>
        <v>1</v>
      </c>
      <c r="K11" s="52">
        <f t="shared" si="2"/>
        <v>18.439999999999998</v>
      </c>
      <c r="L11" s="27">
        <f>SUM(START_FIN!V19,slalom01!L19,slalom02!L19)</f>
        <v>78.44</v>
      </c>
    </row>
    <row r="12" spans="1:12" ht="12" customHeight="1">
      <c r="A12" s="46">
        <f>drivers_list!B25</f>
        <v>24</v>
      </c>
      <c r="B12" s="24" t="str">
        <f>drivers_list!C25</f>
        <v>МИЛАШКА</v>
      </c>
      <c r="C12" s="47">
        <f>drivers_list!D25</f>
        <v>0</v>
      </c>
      <c r="D12" s="48" t="str">
        <f>drivers_list!E25</f>
        <v>Шуригіна Ганна</v>
      </c>
      <c r="E12" s="47">
        <f>drivers_list!F25</f>
        <v>0</v>
      </c>
      <c r="F12" s="24" t="str">
        <f>drivers_list!G25</f>
        <v>Daewoo, Lanos</v>
      </c>
      <c r="G12" s="49">
        <f>drivers_list!H25</f>
        <v>1.5</v>
      </c>
      <c r="H12" s="50">
        <f>drivers_list!I25</f>
        <v>2</v>
      </c>
      <c r="I12" s="51">
        <f t="shared" si="0"/>
        <v>0</v>
      </c>
      <c r="J12" s="51">
        <f t="shared" si="1"/>
        <v>1</v>
      </c>
      <c r="K12" s="52">
        <f t="shared" si="2"/>
        <v>20.840000000000003</v>
      </c>
      <c r="L12" s="27">
        <f>SUM(START_FIN!V27,slalom01!L27,slalom02!L27)</f>
        <v>80.84</v>
      </c>
    </row>
    <row r="13" spans="1:12" ht="12" customHeight="1">
      <c r="A13" s="46">
        <f>drivers_list!B24</f>
        <v>23</v>
      </c>
      <c r="B13" s="24" t="str">
        <f>drivers_list!C24</f>
        <v>Кравец Ирина</v>
      </c>
      <c r="C13" s="47">
        <f>drivers_list!D24</f>
        <v>0</v>
      </c>
      <c r="D13" s="48" t="str">
        <f>drivers_list!E24</f>
        <v>Соколова Руслана</v>
      </c>
      <c r="E13" s="47">
        <f>drivers_list!F24</f>
        <v>0</v>
      </c>
      <c r="F13" s="24" t="str">
        <f>drivers_list!G24</f>
        <v>Suzuki</v>
      </c>
      <c r="G13" s="49">
        <f>drivers_list!H24</f>
        <v>1.2</v>
      </c>
      <c r="H13" s="50">
        <f>drivers_list!I24</f>
        <v>1</v>
      </c>
      <c r="I13" s="51">
        <f t="shared" si="0"/>
        <v>0</v>
      </c>
      <c r="J13" s="51">
        <f t="shared" si="1"/>
        <v>1</v>
      </c>
      <c r="K13" s="52">
        <f t="shared" si="2"/>
        <v>22.539999999999992</v>
      </c>
      <c r="L13" s="27">
        <f>SUM(START_FIN!V26,slalom01!L26,slalom02!L26)</f>
        <v>82.53999999999999</v>
      </c>
    </row>
    <row r="14" spans="1:12" ht="12" customHeight="1">
      <c r="A14" s="46">
        <f>drivers_list!B3</f>
        <v>2</v>
      </c>
      <c r="B14" s="24" t="str">
        <f>drivers_list!C3</f>
        <v>Корж Юлия</v>
      </c>
      <c r="C14" s="47">
        <f>drivers_list!D3</f>
        <v>0</v>
      </c>
      <c r="D14" s="48" t="str">
        <f>drivers_list!E3</f>
        <v>Шпортак Олександра</v>
      </c>
      <c r="E14" s="47">
        <f>drivers_list!F3</f>
        <v>0</v>
      </c>
      <c r="F14" s="24" t="str">
        <f>drivers_list!G3</f>
        <v>Renault Megane RS</v>
      </c>
      <c r="G14" s="49">
        <f>drivers_list!H3</f>
        <v>2</v>
      </c>
      <c r="H14" s="50">
        <f>drivers_list!I3</f>
        <v>3</v>
      </c>
      <c r="I14" s="51">
        <f t="shared" si="0"/>
        <v>0</v>
      </c>
      <c r="J14" s="51">
        <f t="shared" si="1"/>
        <v>1</v>
      </c>
      <c r="K14" s="52">
        <f t="shared" si="2"/>
        <v>22.909999999999997</v>
      </c>
      <c r="L14" s="27">
        <f>SUM(START_FIN!V5,slalom01!L5,slalom02!L5)</f>
        <v>82.91</v>
      </c>
    </row>
    <row r="15" spans="1:12" ht="12" customHeight="1">
      <c r="A15" s="46">
        <f>drivers_list!B19</f>
        <v>18</v>
      </c>
      <c r="B15" s="24" t="str">
        <f>drivers_list!C19</f>
        <v>Герасимчук Світлана</v>
      </c>
      <c r="C15" s="47">
        <f>drivers_list!D19</f>
        <v>0</v>
      </c>
      <c r="D15" s="48" t="str">
        <f>drivers_list!E19</f>
        <v>Кравченко Людмила</v>
      </c>
      <c r="E15" s="47">
        <f>drivers_list!F19</f>
        <v>0</v>
      </c>
      <c r="F15" s="24" t="str">
        <f>drivers_list!G19</f>
        <v>ЗАЗ 1102</v>
      </c>
      <c r="G15" s="49">
        <f>drivers_list!H19</f>
        <v>1.2</v>
      </c>
      <c r="H15" s="50">
        <f>drivers_list!I19</f>
        <v>1</v>
      </c>
      <c r="I15" s="51">
        <f t="shared" si="0"/>
        <v>0</v>
      </c>
      <c r="J15" s="51">
        <f t="shared" si="1"/>
        <v>1</v>
      </c>
      <c r="K15" s="52">
        <f t="shared" si="2"/>
        <v>22.959999999999994</v>
      </c>
      <c r="L15" s="27">
        <f>SUM(START_FIN!V21,slalom01!L21,slalom02!L21)</f>
        <v>82.96</v>
      </c>
    </row>
    <row r="16" spans="1:12" ht="12" customHeight="1">
      <c r="A16" s="46">
        <f>drivers_list!B22</f>
        <v>21</v>
      </c>
      <c r="B16" s="24" t="str">
        <f>drivers_list!C22</f>
        <v>Цвєткова Альона </v>
      </c>
      <c r="C16" s="47">
        <f>drivers_list!D22</f>
        <v>0</v>
      </c>
      <c r="D16" s="48" t="str">
        <f>drivers_list!E22</f>
        <v>Горбаченко Наталія</v>
      </c>
      <c r="E16" s="47">
        <f>drivers_list!F22</f>
        <v>0</v>
      </c>
      <c r="F16" s="24" t="str">
        <f>drivers_list!G22</f>
        <v>МAZDA CX-5</v>
      </c>
      <c r="G16" s="49">
        <f>drivers_list!H22</f>
        <v>2</v>
      </c>
      <c r="H16" s="50">
        <f>drivers_list!I22</f>
        <v>3</v>
      </c>
      <c r="I16" s="51">
        <f t="shared" si="0"/>
        <v>0</v>
      </c>
      <c r="J16" s="51">
        <f t="shared" si="1"/>
        <v>1</v>
      </c>
      <c r="K16" s="52">
        <f t="shared" si="2"/>
        <v>26.97999999999999</v>
      </c>
      <c r="L16" s="27">
        <f>SUM(START_FIN!V24,slalom01!L24,slalom02!L24)</f>
        <v>86.97999999999999</v>
      </c>
    </row>
    <row r="17" spans="1:12" ht="12" customHeight="1">
      <c r="A17" s="46">
        <f>drivers_list!B29</f>
        <v>28</v>
      </c>
      <c r="B17" s="24" t="str">
        <f>drivers_list!C29</f>
        <v>Кущ Олена </v>
      </c>
      <c r="C17" s="47">
        <f>drivers_list!D29</f>
        <v>0</v>
      </c>
      <c r="D17" s="48" t="str">
        <f>drivers_list!E29</f>
        <v>Касмінко  Наталія </v>
      </c>
      <c r="E17" s="47">
        <f>drivers_list!F29</f>
        <v>0</v>
      </c>
      <c r="F17" s="24" t="str">
        <f>drivers_list!G29</f>
        <v>Nissan Micra</v>
      </c>
      <c r="G17" s="49">
        <f>drivers_list!H29</f>
        <v>1200</v>
      </c>
      <c r="H17" s="50">
        <f>drivers_list!I29</f>
        <v>1</v>
      </c>
      <c r="I17" s="51">
        <f t="shared" si="0"/>
        <v>0</v>
      </c>
      <c r="J17" s="51">
        <f t="shared" si="1"/>
        <v>1</v>
      </c>
      <c r="K17" s="52">
        <f t="shared" si="2"/>
        <v>27.50999999999999</v>
      </c>
      <c r="L17" s="27">
        <f>SUM(START_FIN!V31,slalom01!L31,slalom02!L31)</f>
        <v>87.50999999999999</v>
      </c>
    </row>
    <row r="18" spans="1:12" ht="12" customHeight="1">
      <c r="A18" s="46">
        <f>drivers_list!B35</f>
        <v>36</v>
      </c>
      <c r="B18" s="24" t="str">
        <f>drivers_list!C35</f>
        <v>Яценко Галина</v>
      </c>
      <c r="C18" s="47">
        <f>drivers_list!D35</f>
        <v>0</v>
      </c>
      <c r="D18" s="48" t="str">
        <f>drivers_list!E35</f>
        <v>Чернійчук Наталія</v>
      </c>
      <c r="E18" s="47">
        <f>drivers_list!F35</f>
        <v>0</v>
      </c>
      <c r="F18" s="24" t="str">
        <f>drivers_list!G35</f>
        <v>Lancer</v>
      </c>
      <c r="G18" s="49">
        <f>drivers_list!H35</f>
        <v>2</v>
      </c>
      <c r="H18" s="50">
        <f>drivers_list!I35</f>
        <v>3</v>
      </c>
      <c r="I18" s="51">
        <f t="shared" si="0"/>
        <v>0</v>
      </c>
      <c r="J18" s="51">
        <f t="shared" si="1"/>
        <v>1</v>
      </c>
      <c r="K18" s="52">
        <f t="shared" si="2"/>
        <v>34.129999999999995</v>
      </c>
      <c r="L18" s="27">
        <f>SUM(START_FIN!V37,slalom01!L37,slalom02!L37)</f>
        <v>94.13</v>
      </c>
    </row>
    <row r="19" spans="1:12" ht="12" customHeight="1">
      <c r="A19" s="46">
        <f>drivers_list!B36</f>
        <v>37</v>
      </c>
      <c r="B19" s="24" t="str">
        <f>drivers_list!C36</f>
        <v>Шумакова Олена </v>
      </c>
      <c r="C19" s="47">
        <f>drivers_list!D36</f>
        <v>0</v>
      </c>
      <c r="D19" s="48" t="str">
        <f>drivers_list!E36</f>
        <v>Дмитрієва Олена </v>
      </c>
      <c r="E19" s="47">
        <f>drivers_list!F36</f>
        <v>0</v>
      </c>
      <c r="F19" s="24" t="str">
        <f>drivers_list!G36</f>
        <v>DAEWOO Lanos</v>
      </c>
      <c r="G19" s="49">
        <f>drivers_list!H36</f>
        <v>1.5</v>
      </c>
      <c r="H19" s="50">
        <f>drivers_list!I36</f>
        <v>2</v>
      </c>
      <c r="I19" s="51">
        <f t="shared" si="0"/>
        <v>0</v>
      </c>
      <c r="J19" s="51">
        <f t="shared" si="1"/>
        <v>1</v>
      </c>
      <c r="K19" s="52">
        <f t="shared" si="2"/>
        <v>36.849999999999994</v>
      </c>
      <c r="L19" s="27">
        <f>SUM(START_FIN!V38,slalom01!L38,slalom02!L38)</f>
        <v>96.85</v>
      </c>
    </row>
    <row r="20" spans="1:12" ht="12" customHeight="1">
      <c r="A20" s="46">
        <f>drivers_list!B18</f>
        <v>17</v>
      </c>
      <c r="B20" s="24" t="str">
        <f>drivers_list!C18</f>
        <v>Федорко Олександра</v>
      </c>
      <c r="C20" s="47">
        <f>drivers_list!D18</f>
        <v>0</v>
      </c>
      <c r="D20" s="48" t="str">
        <f>drivers_list!E18</f>
        <v>Ольга Кресань</v>
      </c>
      <c r="E20" s="47">
        <f>drivers_list!F18</f>
        <v>0</v>
      </c>
      <c r="F20" s="24" t="str">
        <f>drivers_list!G18</f>
        <v>ВАЗ 211040</v>
      </c>
      <c r="G20" s="49">
        <f>drivers_list!H18</f>
        <v>1.6</v>
      </c>
      <c r="H20" s="50">
        <f>drivers_list!I18</f>
        <v>2</v>
      </c>
      <c r="I20" s="51">
        <f t="shared" si="0"/>
        <v>0</v>
      </c>
      <c r="J20" s="51">
        <f t="shared" si="1"/>
        <v>1</v>
      </c>
      <c r="K20" s="52">
        <f t="shared" si="2"/>
        <v>49.56</v>
      </c>
      <c r="L20" s="27">
        <f>SUM(START_FIN!V20,slalom01!L20,slalom02!L20)</f>
        <v>109.56</v>
      </c>
    </row>
    <row r="21" spans="1:12" ht="12" customHeight="1">
      <c r="A21" s="46">
        <f>drivers_list!B5</f>
        <v>4</v>
      </c>
      <c r="B21" s="24" t="str">
        <f>drivers_list!C5</f>
        <v>Ничипоренко Тетяна</v>
      </c>
      <c r="C21" s="47">
        <f>drivers_list!D5</f>
        <v>0</v>
      </c>
      <c r="D21" s="48" t="str">
        <f>drivers_list!E5</f>
        <v>Мініна Анастасія </v>
      </c>
      <c r="E21" s="47">
        <f>drivers_list!F5</f>
        <v>0</v>
      </c>
      <c r="F21" s="24" t="str">
        <f>drivers_list!G5</f>
        <v>Renault Megane</v>
      </c>
      <c r="G21" s="49">
        <f>drivers_list!H5</f>
        <v>1.6</v>
      </c>
      <c r="H21" s="50">
        <f>drivers_list!I5</f>
        <v>2</v>
      </c>
      <c r="I21" s="51">
        <f t="shared" si="0"/>
        <v>0</v>
      </c>
      <c r="J21" s="51">
        <f t="shared" si="1"/>
        <v>1</v>
      </c>
      <c r="K21" s="52">
        <f t="shared" si="2"/>
        <v>50.06</v>
      </c>
      <c r="L21" s="27">
        <f>SUM(START_FIN!V7,slalom01!L7,slalom02!L7)</f>
        <v>110.06</v>
      </c>
    </row>
    <row r="22" spans="1:12" ht="12" customHeight="1">
      <c r="A22" s="46">
        <f>drivers_list!B9</f>
        <v>8</v>
      </c>
      <c r="B22" s="24" t="str">
        <f>drivers_list!C9</f>
        <v>Дмитрук Наталія</v>
      </c>
      <c r="C22" s="47">
        <f>drivers_list!D9</f>
        <v>0</v>
      </c>
      <c r="D22" s="48" t="str">
        <f>drivers_list!E9</f>
        <v>Голдабіна Наталя</v>
      </c>
      <c r="E22" s="47">
        <f>drivers_list!F9</f>
        <v>0</v>
      </c>
      <c r="F22" s="24" t="str">
        <f>drivers_list!G9</f>
        <v>Ford Fiesta</v>
      </c>
      <c r="G22" s="49">
        <f>drivers_list!H9</f>
        <v>2</v>
      </c>
      <c r="H22" s="50">
        <f>drivers_list!I9</f>
        <v>3</v>
      </c>
      <c r="I22" s="51">
        <f t="shared" si="0"/>
        <v>0</v>
      </c>
      <c r="J22" s="51">
        <f t="shared" si="1"/>
        <v>1</v>
      </c>
      <c r="K22" s="52">
        <f t="shared" si="2"/>
        <v>53.94</v>
      </c>
      <c r="L22" s="27">
        <f>SUM(START_FIN!V11,slalom01!L11,slalom02!L11)</f>
        <v>113.94</v>
      </c>
    </row>
    <row r="23" spans="1:12" ht="12" customHeight="1">
      <c r="A23" s="46">
        <f>drivers_list!B11</f>
        <v>10</v>
      </c>
      <c r="B23" s="24" t="str">
        <f>drivers_list!C11</f>
        <v>Шинкаренко Олеся</v>
      </c>
      <c r="C23" s="47">
        <f>drivers_list!D11</f>
        <v>0</v>
      </c>
      <c r="D23" s="48" t="str">
        <f>drivers_list!E11</f>
        <v>Сергеева Роксолана</v>
      </c>
      <c r="E23" s="47">
        <f>drivers_list!F11</f>
        <v>0</v>
      </c>
      <c r="F23" s="24" t="str">
        <f>drivers_list!G11</f>
        <v>KIA RIO</v>
      </c>
      <c r="G23" s="49" t="str">
        <f>drivers_list!H11</f>
        <v>1,5T</v>
      </c>
      <c r="H23" s="50" t="str">
        <f>drivers_list!I11</f>
        <v>3</v>
      </c>
      <c r="I23" s="51">
        <f t="shared" si="0"/>
        <v>0</v>
      </c>
      <c r="J23" s="51">
        <f t="shared" si="1"/>
        <v>1</v>
      </c>
      <c r="K23" s="52">
        <f t="shared" si="2"/>
        <v>57.06</v>
      </c>
      <c r="L23" s="27">
        <f>SUM(START_FIN!V13,slalom01!L13,slalom02!L13)</f>
        <v>117.06</v>
      </c>
    </row>
    <row r="24" spans="1:12" ht="12" customHeight="1">
      <c r="A24" s="46">
        <f>drivers_list!B32</f>
        <v>32</v>
      </c>
      <c r="B24" s="24" t="str">
        <f>drivers_list!C32</f>
        <v>Зюзькина Виктория</v>
      </c>
      <c r="C24" s="47">
        <f>drivers_list!D32</f>
        <v>0</v>
      </c>
      <c r="D24" s="48" t="str">
        <f>drivers_list!E32</f>
        <v>Билоброва Елена</v>
      </c>
      <c r="E24" s="47">
        <f>drivers_list!F32</f>
        <v>0</v>
      </c>
      <c r="F24" s="24" t="str">
        <f>drivers_list!G32</f>
        <v>Volkswagen Golf</v>
      </c>
      <c r="G24" s="49" t="str">
        <f>drivers_list!H32</f>
        <v>1,6Т</v>
      </c>
      <c r="H24" s="50">
        <f>drivers_list!I32</f>
        <v>3</v>
      </c>
      <c r="I24" s="51">
        <f t="shared" si="0"/>
        <v>0</v>
      </c>
      <c r="J24" s="51">
        <f t="shared" si="1"/>
        <v>2</v>
      </c>
      <c r="K24" s="52">
        <f t="shared" si="2"/>
        <v>25.319999999999993</v>
      </c>
      <c r="L24" s="27">
        <f>SUM(START_FIN!V34,slalom01!L34,slalom02!L34)</f>
        <v>145.32</v>
      </c>
    </row>
    <row r="25" spans="1:12" ht="12" customHeight="1">
      <c r="A25" s="46">
        <f>drivers_list!B26</f>
        <v>25</v>
      </c>
      <c r="B25" s="24" t="str">
        <f>drivers_list!C26</f>
        <v>Медведченко Лолита</v>
      </c>
      <c r="C25" s="47">
        <f>drivers_list!D26</f>
        <v>0</v>
      </c>
      <c r="D25" s="48" t="str">
        <f>drivers_list!E26</f>
        <v>Бойченко Валентина</v>
      </c>
      <c r="E25" s="47">
        <f>drivers_list!F26</f>
        <v>0</v>
      </c>
      <c r="F25" s="24" t="str">
        <f>drivers_list!G26</f>
        <v>Опель Астра</v>
      </c>
      <c r="G25" s="49">
        <f>drivers_list!H26</f>
        <v>1.4</v>
      </c>
      <c r="H25" s="50">
        <f>drivers_list!I26</f>
        <v>1</v>
      </c>
      <c r="I25" s="51">
        <f t="shared" si="0"/>
        <v>0</v>
      </c>
      <c r="J25" s="51">
        <f t="shared" si="1"/>
        <v>2</v>
      </c>
      <c r="K25" s="52">
        <f t="shared" si="2"/>
        <v>48.447</v>
      </c>
      <c r="L25" s="27">
        <f>SUM(START_FIN!V28,slalom01!L28,slalom02!L28)</f>
        <v>168.447</v>
      </c>
    </row>
    <row r="26" spans="1:12" ht="12" customHeight="1">
      <c r="A26" s="46">
        <f>drivers_list!B10</f>
        <v>9</v>
      </c>
      <c r="B26" s="24" t="str">
        <f>drivers_list!C10</f>
        <v>Самійленко Тетяна</v>
      </c>
      <c r="C26" s="47">
        <f>drivers_list!D10</f>
        <v>0</v>
      </c>
      <c r="D26" s="48" t="str">
        <f>drivers_list!E10</f>
        <v>Самійленко Наталія</v>
      </c>
      <c r="E26" s="47">
        <f>drivers_list!F10</f>
        <v>0</v>
      </c>
      <c r="F26" s="24" t="str">
        <f>drivers_list!G10</f>
        <v>Mitsubishi ASX</v>
      </c>
      <c r="G26" s="49">
        <f>drivers_list!H10</f>
        <v>1.6</v>
      </c>
      <c r="H26" s="50">
        <f>drivers_list!I10</f>
        <v>2</v>
      </c>
      <c r="I26" s="51">
        <f t="shared" si="0"/>
        <v>0</v>
      </c>
      <c r="J26" s="51">
        <f t="shared" si="1"/>
        <v>2</v>
      </c>
      <c r="K26" s="52">
        <f t="shared" si="2"/>
        <v>53.129999999999995</v>
      </c>
      <c r="L26" s="27">
        <f>SUM(START_FIN!V12,slalom01!L12,slalom02!L12)</f>
        <v>173.13</v>
      </c>
    </row>
    <row r="27" spans="1:12" ht="12" customHeight="1">
      <c r="A27" s="46">
        <f>drivers_list!B7</f>
        <v>6</v>
      </c>
      <c r="B27" s="24" t="str">
        <f>drivers_list!C7</f>
        <v>Паланская Ирина</v>
      </c>
      <c r="C27" s="47">
        <f>drivers_list!D7</f>
        <v>0</v>
      </c>
      <c r="D27" s="48" t="str">
        <f>drivers_list!E7</f>
        <v>Литвинова Наталья</v>
      </c>
      <c r="E27" s="47">
        <f>drivers_list!F7</f>
        <v>0</v>
      </c>
      <c r="F27" s="24" t="str">
        <f>drivers_list!G7</f>
        <v>Smart</v>
      </c>
      <c r="G27" s="49" t="str">
        <f>drivers_list!H7</f>
        <v>1,0T</v>
      </c>
      <c r="H27" s="50">
        <f>drivers_list!I7</f>
        <v>2</v>
      </c>
      <c r="I27" s="51">
        <f t="shared" si="0"/>
        <v>0</v>
      </c>
      <c r="J27" s="51">
        <f t="shared" si="1"/>
        <v>3</v>
      </c>
      <c r="K27" s="52">
        <f t="shared" si="2"/>
        <v>42.879999999999995</v>
      </c>
      <c r="L27" s="27">
        <f>SUM(START_FIN!V9,slalom01!L9,slalom02!L9)</f>
        <v>222.88</v>
      </c>
    </row>
    <row r="28" spans="1:12" ht="12" customHeight="1">
      <c r="A28" s="46">
        <f>drivers_list!B4</f>
        <v>3</v>
      </c>
      <c r="B28" s="24" t="str">
        <f>drivers_list!C4</f>
        <v>Коренєва Людмила </v>
      </c>
      <c r="C28" s="47">
        <f>drivers_list!D4</f>
        <v>0</v>
      </c>
      <c r="D28" s="48" t="str">
        <f>drivers_list!E4</f>
        <v>Васіна Ірина</v>
      </c>
      <c r="E28" s="47">
        <f>drivers_list!F4</f>
        <v>0</v>
      </c>
      <c r="F28" s="24" t="str">
        <f>drivers_list!G4</f>
        <v>Suzuki Swift</v>
      </c>
      <c r="G28" s="49">
        <f>drivers_list!H4</f>
        <v>1.4</v>
      </c>
      <c r="H28" s="50">
        <f>drivers_list!I4</f>
        <v>1</v>
      </c>
      <c r="I28" s="51">
        <f t="shared" si="0"/>
        <v>0</v>
      </c>
      <c r="J28" s="51">
        <f t="shared" si="1"/>
        <v>3</v>
      </c>
      <c r="K28" s="52">
        <f t="shared" si="2"/>
        <v>53.727000000000004</v>
      </c>
      <c r="L28" s="27">
        <f>SUM(START_FIN!V6,slalom01!L6,slalom02!L6)</f>
        <v>233.727</v>
      </c>
    </row>
    <row r="29" spans="1:12" ht="12" customHeight="1">
      <c r="A29" s="46">
        <f>drivers_list!B2</f>
        <v>1</v>
      </c>
      <c r="B29" s="24" t="str">
        <f>drivers_list!C2</f>
        <v>Шагинян Татьяна</v>
      </c>
      <c r="C29" s="47">
        <f>drivers_list!D2</f>
        <v>0</v>
      </c>
      <c r="D29" s="48" t="str">
        <f>drivers_list!E2</f>
        <v>Самойленко Людмила</v>
      </c>
      <c r="E29" s="47">
        <f>drivers_list!F2</f>
        <v>0</v>
      </c>
      <c r="F29" s="24" t="str">
        <f>drivers_list!G2</f>
        <v>Nissan Juke</v>
      </c>
      <c r="G29" s="49">
        <f>drivers_list!H2</f>
        <v>1.6</v>
      </c>
      <c r="H29" s="50">
        <f>drivers_list!I2</f>
        <v>2</v>
      </c>
      <c r="I29" s="51">
        <f t="shared" si="0"/>
        <v>0</v>
      </c>
      <c r="J29" s="51">
        <f t="shared" si="1"/>
        <v>3</v>
      </c>
      <c r="K29" s="52">
        <f t="shared" si="2"/>
        <v>54.78</v>
      </c>
      <c r="L29" s="27">
        <f>SUM(START_FIN!V4,slalom01!L4,slalom02!L4)</f>
        <v>234.78</v>
      </c>
    </row>
    <row r="30" spans="1:12" ht="12" customHeight="1">
      <c r="A30" s="46">
        <f>drivers_list!B28</f>
        <v>27</v>
      </c>
      <c r="B30" s="24" t="str">
        <f>drivers_list!C28</f>
        <v>Постановська Ірина</v>
      </c>
      <c r="C30" s="47">
        <f>drivers_list!D28</f>
        <v>0</v>
      </c>
      <c r="D30" s="48" t="str">
        <f>drivers_list!E28</f>
        <v>Перелигіна Наталія </v>
      </c>
      <c r="E30" s="47">
        <f>drivers_list!F28</f>
        <v>0</v>
      </c>
      <c r="F30" s="24" t="str">
        <f>drivers_list!G28</f>
        <v>Mitsubishi Lancer X</v>
      </c>
      <c r="G30" s="49">
        <f>drivers_list!H28</f>
        <v>2</v>
      </c>
      <c r="H30" s="50">
        <f>drivers_list!I28</f>
        <v>3</v>
      </c>
      <c r="I30" s="51">
        <f t="shared" si="0"/>
        <v>0</v>
      </c>
      <c r="J30" s="51">
        <f t="shared" si="1"/>
        <v>4</v>
      </c>
      <c r="K30" s="52">
        <f t="shared" si="2"/>
        <v>16.976999999999975</v>
      </c>
      <c r="L30" s="27">
        <f>SUM(START_FIN!V30,slalom01!L30,slalom02!L30)</f>
        <v>256.977</v>
      </c>
    </row>
    <row r="31" spans="1:12" ht="12" customHeight="1">
      <c r="A31" s="46">
        <f>drivers_list!B27</f>
        <v>26</v>
      </c>
      <c r="B31" s="24" t="str">
        <f>drivers_list!C27</f>
        <v>Селіщева Жанна</v>
      </c>
      <c r="C31" s="47">
        <f>drivers_list!D27</f>
        <v>0</v>
      </c>
      <c r="D31" s="48" t="str">
        <f>drivers_list!E27</f>
        <v>Богорська Марія </v>
      </c>
      <c r="E31" s="47">
        <f>drivers_list!F27</f>
        <v>0</v>
      </c>
      <c r="F31" s="24" t="str">
        <f>drivers_list!G27</f>
        <v>Dodge RAM 1500</v>
      </c>
      <c r="G31" s="49">
        <f>drivers_list!H27</f>
        <v>4.7</v>
      </c>
      <c r="H31" s="50">
        <f>drivers_list!I27</f>
        <v>3</v>
      </c>
      <c r="I31" s="51">
        <f t="shared" si="0"/>
        <v>0</v>
      </c>
      <c r="J31" s="51">
        <f t="shared" si="1"/>
        <v>4</v>
      </c>
      <c r="K31" s="52">
        <f t="shared" si="2"/>
        <v>56.85699999999997</v>
      </c>
      <c r="L31" s="27">
        <f>SUM(START_FIN!V29,slalom01!L29,slalom02!L29)</f>
        <v>296.85699999999997</v>
      </c>
    </row>
    <row r="32" spans="1:12" ht="12" customHeight="1">
      <c r="A32" s="46">
        <f>drivers_list!B13</f>
        <v>12</v>
      </c>
      <c r="B32" s="24" t="str">
        <f>drivers_list!C13</f>
        <v>Станнаева Виктория</v>
      </c>
      <c r="C32" s="47">
        <f>drivers_list!D13</f>
        <v>0</v>
      </c>
      <c r="D32" s="48" t="str">
        <f>drivers_list!E13</f>
        <v>Купцова Юлия</v>
      </c>
      <c r="E32" s="47">
        <f>drivers_list!F13</f>
        <v>0</v>
      </c>
      <c r="F32" s="24" t="str">
        <f>drivers_list!G13</f>
        <v>Пежо 206</v>
      </c>
      <c r="G32" s="49">
        <f>drivers_list!H13</f>
        <v>1.4</v>
      </c>
      <c r="H32" s="50">
        <f>drivers_list!I13</f>
        <v>1</v>
      </c>
      <c r="I32" s="51">
        <f t="shared" si="0"/>
        <v>0</v>
      </c>
      <c r="J32" s="51">
        <f t="shared" si="1"/>
        <v>6</v>
      </c>
      <c r="K32" s="52">
        <f t="shared" si="2"/>
        <v>9.976999999999975</v>
      </c>
      <c r="L32" s="27">
        <f>SUM(START_FIN!V15,slalom01!L15,slalom02!L15)</f>
        <v>369.977</v>
      </c>
    </row>
    <row r="33" spans="1:12" ht="12" customHeight="1">
      <c r="A33" s="46">
        <f>drivers_list!B12</f>
        <v>11</v>
      </c>
      <c r="B33" s="24" t="str">
        <f>drivers_list!C12</f>
        <v>Софиенко Екатерина</v>
      </c>
      <c r="C33" s="47">
        <f>drivers_list!D12</f>
        <v>0</v>
      </c>
      <c r="D33" s="48" t="str">
        <f>drivers_list!E12</f>
        <v>Луцик Алеся</v>
      </c>
      <c r="E33" s="47">
        <f>drivers_list!F12</f>
        <v>0</v>
      </c>
      <c r="F33" s="24" t="str">
        <f>drivers_list!G12</f>
        <v>Daewoo Matiz</v>
      </c>
      <c r="G33" s="49">
        <f>drivers_list!H12</f>
        <v>1</v>
      </c>
      <c r="H33" s="50">
        <f>drivers_list!I12</f>
        <v>1</v>
      </c>
      <c r="I33" s="51">
        <f t="shared" si="0"/>
        <v>0</v>
      </c>
      <c r="J33" s="51">
        <f t="shared" si="1"/>
        <v>6</v>
      </c>
      <c r="K33" s="52">
        <f t="shared" si="2"/>
        <v>24.447000000000003</v>
      </c>
      <c r="L33" s="27">
        <f>SUM(START_FIN!V14,slalom01!L14,slalom02!L14)</f>
        <v>384.447</v>
      </c>
    </row>
    <row r="34" spans="1:12" ht="12" customHeight="1">
      <c r="A34" s="53">
        <f>drivers_list!B33</f>
        <v>33</v>
      </c>
      <c r="B34" s="54" t="str">
        <f>drivers_list!C33</f>
        <v>Пржеголінська Наталя</v>
      </c>
      <c r="C34" s="55">
        <f>drivers_list!D33</f>
        <v>0</v>
      </c>
      <c r="D34" s="56" t="str">
        <f>drivers_list!E33</f>
        <v>Пржеголінська Наталя</v>
      </c>
      <c r="E34" s="55">
        <f>drivers_list!F33</f>
        <v>0</v>
      </c>
      <c r="F34" s="54" t="str">
        <f>drivers_list!G33</f>
        <v>Nissan</v>
      </c>
      <c r="G34" s="57" t="str">
        <f>drivers_list!H33</f>
        <v>1,6</v>
      </c>
      <c r="H34" s="58" t="str">
        <f>drivers_list!I33</f>
        <v>2</v>
      </c>
      <c r="I34" s="59">
        <f t="shared" si="0"/>
        <v>0</v>
      </c>
      <c r="J34" s="59">
        <f t="shared" si="1"/>
        <v>8</v>
      </c>
      <c r="K34" s="60">
        <f t="shared" si="2"/>
        <v>21.40700000000004</v>
      </c>
      <c r="L34" s="61">
        <f>SUM(START_FIN!V35,slalom01!L35,slalom02!L35)</f>
        <v>501.40700000000004</v>
      </c>
    </row>
    <row r="35" spans="1:12" ht="12" customHeight="1">
      <c r="A35" s="53">
        <f>drivers_list!B30</f>
        <v>29</v>
      </c>
      <c r="B35" s="54" t="str">
        <f>drivers_list!C30</f>
        <v>Славінська Наталія</v>
      </c>
      <c r="C35" s="55">
        <f>drivers_list!D30</f>
        <v>0</v>
      </c>
      <c r="D35" s="56" t="str">
        <f>drivers_list!E30</f>
        <v>Лещінська Вікторія </v>
      </c>
      <c r="E35" s="55">
        <f>drivers_list!F30</f>
        <v>0</v>
      </c>
      <c r="F35" s="54" t="str">
        <f>drivers_list!G30</f>
        <v>_ KIA RIO</v>
      </c>
      <c r="G35" s="57">
        <f>drivers_list!H30</f>
        <v>1400</v>
      </c>
      <c r="H35" s="58">
        <f>drivers_list!I30</f>
        <v>1</v>
      </c>
      <c r="I35" s="59">
        <f t="shared" si="0"/>
        <v>0</v>
      </c>
      <c r="J35" s="59">
        <f t="shared" si="1"/>
        <v>10</v>
      </c>
      <c r="K35" s="60">
        <f t="shared" si="2"/>
        <v>0.18700000000001182</v>
      </c>
      <c r="L35" s="61">
        <f>SUM(START_FIN!V32,slalom01!L32,slalom02!L32)</f>
        <v>600.187</v>
      </c>
    </row>
    <row r="36" spans="1:12" ht="12" customHeight="1">
      <c r="A36" s="53">
        <f>drivers_list!B14</f>
        <v>13</v>
      </c>
      <c r="B36" s="54" t="str">
        <f>drivers_list!C14</f>
        <v>Дементьєва Юлія</v>
      </c>
      <c r="C36" s="55">
        <f>drivers_list!D14</f>
        <v>0</v>
      </c>
      <c r="D36" s="56" t="str">
        <f>drivers_list!E14</f>
        <v>Шебалденкова Олена</v>
      </c>
      <c r="E36" s="55">
        <f>drivers_list!F14</f>
        <v>0</v>
      </c>
      <c r="F36" s="54" t="str">
        <f>drivers_list!G14</f>
        <v>ДЕУ Макиз</v>
      </c>
      <c r="G36" s="57">
        <f>drivers_list!H14</f>
        <v>0.8</v>
      </c>
      <c r="H36" s="58">
        <f>drivers_list!I14</f>
        <v>1</v>
      </c>
      <c r="I36" s="59">
        <f t="shared" si="0"/>
        <v>0</v>
      </c>
      <c r="J36" s="59">
        <f t="shared" si="1"/>
        <v>11</v>
      </c>
      <c r="K36" s="60">
        <f t="shared" si="2"/>
        <v>18.30600000000004</v>
      </c>
      <c r="L36" s="61">
        <f>SUM(START_FIN!V16,slalom01!L16,slalom02!L16)</f>
        <v>678.306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A1">
      <selection activeCell="M32" sqref="M32"/>
    </sheetView>
  </sheetViews>
  <sheetFormatPr defaultColWidth="9.140625" defaultRowHeight="15"/>
  <cols>
    <col min="1" max="1" width="13.421875" style="63" customWidth="1"/>
    <col min="2" max="2" width="7.421875" style="63" customWidth="1"/>
    <col min="3" max="3" width="25.7109375" style="63" customWidth="1"/>
    <col min="4" max="4" width="8.57421875" style="63" customWidth="1"/>
    <col min="5" max="5" width="24.28125" style="63" customWidth="1"/>
    <col min="6" max="6" width="10.28125" style="63" customWidth="1"/>
    <col min="7" max="7" width="26.57421875" style="63" customWidth="1"/>
    <col min="8" max="8" width="9.421875" style="63" customWidth="1"/>
    <col min="9" max="9" width="14.8515625" style="63" customWidth="1"/>
    <col min="10" max="16384" width="7.421875" style="63" customWidth="1"/>
  </cols>
  <sheetData>
    <row r="1" spans="1:9" ht="17.25" customHeight="1">
      <c r="A1" s="62" t="s">
        <v>50</v>
      </c>
      <c r="B1" s="62" t="s">
        <v>15</v>
      </c>
      <c r="C1" s="62" t="s">
        <v>7</v>
      </c>
      <c r="D1" s="62" t="s">
        <v>16</v>
      </c>
      <c r="E1" s="62" t="s">
        <v>8</v>
      </c>
      <c r="F1" s="62" t="s">
        <v>16</v>
      </c>
      <c r="G1" s="62" t="s">
        <v>17</v>
      </c>
      <c r="H1" s="62" t="s">
        <v>18</v>
      </c>
      <c r="I1" s="62" t="s">
        <v>19</v>
      </c>
    </row>
    <row r="2" spans="1:9" s="68" customFormat="1" ht="12" customHeight="1">
      <c r="A2" s="64">
        <v>1</v>
      </c>
      <c r="B2" s="46">
        <v>1</v>
      </c>
      <c r="C2" s="65" t="s">
        <v>106</v>
      </c>
      <c r="D2" s="47"/>
      <c r="E2" s="65" t="s">
        <v>155</v>
      </c>
      <c r="F2" s="47"/>
      <c r="G2" s="24" t="s">
        <v>142</v>
      </c>
      <c r="H2" s="66">
        <v>1.6</v>
      </c>
      <c r="I2" s="67">
        <v>2</v>
      </c>
    </row>
    <row r="3" spans="1:9" s="68" customFormat="1" ht="12" customHeight="1">
      <c r="A3" s="64">
        <v>2</v>
      </c>
      <c r="B3" s="46">
        <v>2</v>
      </c>
      <c r="C3" s="24" t="s">
        <v>84</v>
      </c>
      <c r="D3" s="47"/>
      <c r="E3" s="24" t="s">
        <v>162</v>
      </c>
      <c r="F3" s="47"/>
      <c r="G3" s="24" t="s">
        <v>85</v>
      </c>
      <c r="H3" s="66">
        <v>2</v>
      </c>
      <c r="I3" s="67">
        <v>3</v>
      </c>
    </row>
    <row r="4" spans="1:9" s="68" customFormat="1" ht="12" customHeight="1">
      <c r="A4" s="64">
        <v>3</v>
      </c>
      <c r="B4" s="46">
        <v>3</v>
      </c>
      <c r="C4" s="24" t="s">
        <v>54</v>
      </c>
      <c r="D4" s="47"/>
      <c r="E4" s="24" t="s">
        <v>55</v>
      </c>
      <c r="F4" s="47"/>
      <c r="G4" s="24" t="s">
        <v>56</v>
      </c>
      <c r="H4" s="66">
        <v>1.4</v>
      </c>
      <c r="I4" s="67">
        <v>1</v>
      </c>
    </row>
    <row r="5" spans="1:9" s="68" customFormat="1" ht="12" customHeight="1">
      <c r="A5" s="64">
        <v>4</v>
      </c>
      <c r="B5" s="46">
        <v>4</v>
      </c>
      <c r="C5" s="48" t="s">
        <v>110</v>
      </c>
      <c r="D5" s="47"/>
      <c r="E5" s="48" t="s">
        <v>111</v>
      </c>
      <c r="F5" s="47"/>
      <c r="G5" s="24" t="s">
        <v>112</v>
      </c>
      <c r="H5" s="66">
        <v>1.6</v>
      </c>
      <c r="I5" s="67">
        <v>2</v>
      </c>
    </row>
    <row r="6" spans="1:9" s="68" customFormat="1" ht="12" customHeight="1">
      <c r="A6" s="64">
        <v>5</v>
      </c>
      <c r="B6" s="70">
        <v>5</v>
      </c>
      <c r="C6" s="24" t="s">
        <v>120</v>
      </c>
      <c r="D6" s="24"/>
      <c r="E6" s="65" t="s">
        <v>121</v>
      </c>
      <c r="F6" s="24"/>
      <c r="G6" s="24" t="s">
        <v>122</v>
      </c>
      <c r="H6" s="66">
        <v>1600</v>
      </c>
      <c r="I6" s="67">
        <v>2</v>
      </c>
    </row>
    <row r="7" spans="1:9" s="68" customFormat="1" ht="12" customHeight="1">
      <c r="A7" s="64">
        <v>6</v>
      </c>
      <c r="B7" s="24">
        <v>6</v>
      </c>
      <c r="C7" s="24" t="s">
        <v>92</v>
      </c>
      <c r="D7" s="24"/>
      <c r="E7" s="24" t="s">
        <v>93</v>
      </c>
      <c r="F7" s="24"/>
      <c r="G7" s="24" t="s">
        <v>159</v>
      </c>
      <c r="H7" s="71" t="s">
        <v>160</v>
      </c>
      <c r="I7" s="67">
        <v>2</v>
      </c>
    </row>
    <row r="8" spans="1:9" s="68" customFormat="1" ht="12" customHeight="1">
      <c r="A8" s="64">
        <v>7</v>
      </c>
      <c r="B8" s="24">
        <v>7</v>
      </c>
      <c r="C8" s="24" t="s">
        <v>64</v>
      </c>
      <c r="D8" s="24"/>
      <c r="E8" s="24" t="s">
        <v>65</v>
      </c>
      <c r="F8" s="24"/>
      <c r="G8" s="24" t="s">
        <v>143</v>
      </c>
      <c r="H8" s="66" t="s">
        <v>66</v>
      </c>
      <c r="I8" s="67">
        <v>3</v>
      </c>
    </row>
    <row r="9" spans="1:9" s="68" customFormat="1" ht="12" customHeight="1">
      <c r="A9" s="64">
        <v>8</v>
      </c>
      <c r="B9" s="46">
        <v>8</v>
      </c>
      <c r="C9" s="24" t="s">
        <v>76</v>
      </c>
      <c r="D9" s="47"/>
      <c r="E9" s="24" t="s">
        <v>77</v>
      </c>
      <c r="F9" s="47"/>
      <c r="G9" s="65" t="s">
        <v>161</v>
      </c>
      <c r="H9" s="66">
        <v>2</v>
      </c>
      <c r="I9" s="67">
        <v>3</v>
      </c>
    </row>
    <row r="10" spans="1:9" s="68" customFormat="1" ht="12" customHeight="1">
      <c r="A10" s="64">
        <v>9</v>
      </c>
      <c r="B10" s="46">
        <v>9</v>
      </c>
      <c r="C10" s="24" t="s">
        <v>61</v>
      </c>
      <c r="D10" s="47"/>
      <c r="E10" s="24" t="s">
        <v>62</v>
      </c>
      <c r="F10" s="47"/>
      <c r="G10" s="24" t="s">
        <v>63</v>
      </c>
      <c r="H10" s="66">
        <v>1.6</v>
      </c>
      <c r="I10" s="67">
        <v>2</v>
      </c>
    </row>
    <row r="11" spans="1:9" s="68" customFormat="1" ht="12" customHeight="1">
      <c r="A11" s="64">
        <v>10</v>
      </c>
      <c r="B11" s="72">
        <v>10</v>
      </c>
      <c r="C11" s="72" t="s">
        <v>156</v>
      </c>
      <c r="D11" s="72"/>
      <c r="E11" s="72" t="s">
        <v>157</v>
      </c>
      <c r="F11" s="72"/>
      <c r="G11" s="72" t="s">
        <v>133</v>
      </c>
      <c r="H11" s="73" t="s">
        <v>134</v>
      </c>
      <c r="I11" s="73" t="s">
        <v>135</v>
      </c>
    </row>
    <row r="12" spans="1:9" s="68" customFormat="1" ht="12" customHeight="1">
      <c r="A12" s="64">
        <v>11</v>
      </c>
      <c r="B12" s="46">
        <v>11</v>
      </c>
      <c r="C12" s="24" t="s">
        <v>100</v>
      </c>
      <c r="D12" s="47"/>
      <c r="E12" s="24" t="s">
        <v>101</v>
      </c>
      <c r="F12" s="47"/>
      <c r="G12" s="24" t="s">
        <v>102</v>
      </c>
      <c r="H12" s="71">
        <v>1</v>
      </c>
      <c r="I12" s="67">
        <v>1</v>
      </c>
    </row>
    <row r="13" spans="1:9" s="68" customFormat="1" ht="12" customHeight="1">
      <c r="A13" s="64">
        <v>12</v>
      </c>
      <c r="B13" s="24">
        <v>12</v>
      </c>
      <c r="C13" s="69" t="s">
        <v>117</v>
      </c>
      <c r="D13" s="69"/>
      <c r="E13" s="69" t="s">
        <v>118</v>
      </c>
      <c r="F13" s="69"/>
      <c r="G13" s="24" t="s">
        <v>119</v>
      </c>
      <c r="H13" s="66">
        <v>1.4</v>
      </c>
      <c r="I13" s="67">
        <v>1</v>
      </c>
    </row>
    <row r="14" spans="1:9" s="68" customFormat="1" ht="12" customHeight="1">
      <c r="A14" s="64">
        <v>13</v>
      </c>
      <c r="B14" s="74">
        <v>13</v>
      </c>
      <c r="C14" s="75" t="s">
        <v>148</v>
      </c>
      <c r="D14" s="75"/>
      <c r="E14" s="75" t="s">
        <v>149</v>
      </c>
      <c r="F14" s="75"/>
      <c r="G14" s="75" t="s">
        <v>150</v>
      </c>
      <c r="H14" s="76">
        <v>0.8</v>
      </c>
      <c r="I14" s="77">
        <v>1</v>
      </c>
    </row>
    <row r="15" spans="1:9" s="68" customFormat="1" ht="12" customHeight="1">
      <c r="A15" s="64">
        <v>14</v>
      </c>
      <c r="B15" s="46">
        <v>14</v>
      </c>
      <c r="C15" s="24" t="s">
        <v>57</v>
      </c>
      <c r="D15" s="47"/>
      <c r="E15" s="24" t="s">
        <v>151</v>
      </c>
      <c r="F15" s="47"/>
      <c r="G15" s="24" t="s">
        <v>152</v>
      </c>
      <c r="H15" s="71">
        <v>1.4</v>
      </c>
      <c r="I15" s="67">
        <v>1</v>
      </c>
    </row>
    <row r="16" spans="1:9" s="68" customFormat="1" ht="12" customHeight="1">
      <c r="A16" s="64">
        <v>15</v>
      </c>
      <c r="B16" s="72">
        <v>15</v>
      </c>
      <c r="C16" s="72" t="s">
        <v>129</v>
      </c>
      <c r="D16" s="72"/>
      <c r="E16" s="72" t="s">
        <v>130</v>
      </c>
      <c r="F16" s="72"/>
      <c r="G16" s="72" t="s">
        <v>131</v>
      </c>
      <c r="H16" s="73" t="s">
        <v>132</v>
      </c>
      <c r="I16" s="73">
        <v>3</v>
      </c>
    </row>
    <row r="17" spans="1:9" s="68" customFormat="1" ht="12" customHeight="1">
      <c r="A17" s="64">
        <v>16</v>
      </c>
      <c r="B17" s="24">
        <v>16</v>
      </c>
      <c r="C17" s="24" t="s">
        <v>103</v>
      </c>
      <c r="D17" s="47"/>
      <c r="E17" s="24" t="s">
        <v>104</v>
      </c>
      <c r="F17" s="47"/>
      <c r="G17" s="24" t="s">
        <v>105</v>
      </c>
      <c r="H17" s="71">
        <v>1.4</v>
      </c>
      <c r="I17" s="67">
        <v>1</v>
      </c>
    </row>
    <row r="18" spans="1:9" s="68" customFormat="1" ht="12" customHeight="1">
      <c r="A18" s="64">
        <v>17</v>
      </c>
      <c r="B18" s="24">
        <v>17</v>
      </c>
      <c r="C18" s="24" t="s">
        <v>114</v>
      </c>
      <c r="D18" s="24"/>
      <c r="E18" s="24" t="s">
        <v>115</v>
      </c>
      <c r="F18" s="24"/>
      <c r="G18" s="65" t="s">
        <v>116</v>
      </c>
      <c r="H18" s="66">
        <v>1.6</v>
      </c>
      <c r="I18" s="67">
        <v>2</v>
      </c>
    </row>
    <row r="19" spans="1:9" s="68" customFormat="1" ht="12" customHeight="1">
      <c r="A19" s="64">
        <v>18</v>
      </c>
      <c r="B19" s="46">
        <v>18</v>
      </c>
      <c r="C19" s="24" t="s">
        <v>47</v>
      </c>
      <c r="D19" s="47"/>
      <c r="E19" s="24" t="s">
        <v>153</v>
      </c>
      <c r="F19" s="47"/>
      <c r="G19" s="24" t="s">
        <v>154</v>
      </c>
      <c r="H19" s="66">
        <v>1.2</v>
      </c>
      <c r="I19" s="67">
        <v>1</v>
      </c>
    </row>
    <row r="20" spans="1:9" s="68" customFormat="1" ht="12" customHeight="1">
      <c r="A20" s="64">
        <v>19</v>
      </c>
      <c r="B20" s="24">
        <v>19</v>
      </c>
      <c r="C20" s="24" t="s">
        <v>82</v>
      </c>
      <c r="D20" s="24"/>
      <c r="E20" s="24" t="s">
        <v>163</v>
      </c>
      <c r="F20" s="24"/>
      <c r="G20" s="24" t="s">
        <v>83</v>
      </c>
      <c r="H20" s="66">
        <v>2</v>
      </c>
      <c r="I20" s="67">
        <v>3</v>
      </c>
    </row>
    <row r="21" spans="1:9" s="68" customFormat="1" ht="12" customHeight="1">
      <c r="A21" s="64">
        <v>20</v>
      </c>
      <c r="B21" s="46">
        <v>20</v>
      </c>
      <c r="C21" s="24" t="s">
        <v>86</v>
      </c>
      <c r="D21" s="47"/>
      <c r="E21" s="70" t="s">
        <v>87</v>
      </c>
      <c r="F21" s="47"/>
      <c r="G21" s="24" t="s">
        <v>88</v>
      </c>
      <c r="H21" s="71">
        <v>2</v>
      </c>
      <c r="I21" s="67">
        <v>3</v>
      </c>
    </row>
    <row r="22" spans="1:9" s="68" customFormat="1" ht="12" customHeight="1">
      <c r="A22" s="64">
        <v>21</v>
      </c>
      <c r="B22" s="46">
        <v>21</v>
      </c>
      <c r="C22" s="24" t="s">
        <v>67</v>
      </c>
      <c r="D22" s="47"/>
      <c r="E22" s="24" t="s">
        <v>68</v>
      </c>
      <c r="F22" s="47"/>
      <c r="G22" s="70" t="s">
        <v>69</v>
      </c>
      <c r="H22" s="66">
        <v>2</v>
      </c>
      <c r="I22" s="67">
        <v>3</v>
      </c>
    </row>
    <row r="23" spans="1:9" s="68" customFormat="1" ht="12" customHeight="1">
      <c r="A23" s="64">
        <v>22</v>
      </c>
      <c r="B23" s="46">
        <v>22</v>
      </c>
      <c r="C23" s="70" t="s">
        <v>58</v>
      </c>
      <c r="D23" s="24"/>
      <c r="E23" s="24" t="s">
        <v>59</v>
      </c>
      <c r="F23" s="24"/>
      <c r="G23" s="78" t="s">
        <v>60</v>
      </c>
      <c r="H23" s="71">
        <v>1.4</v>
      </c>
      <c r="I23" s="67">
        <v>1</v>
      </c>
    </row>
    <row r="24" spans="1:9" s="68" customFormat="1" ht="12" customHeight="1">
      <c r="A24" s="64">
        <v>31</v>
      </c>
      <c r="B24" s="24">
        <v>23</v>
      </c>
      <c r="C24" s="24" t="s">
        <v>113</v>
      </c>
      <c r="D24" s="47"/>
      <c r="E24" s="24" t="s">
        <v>144</v>
      </c>
      <c r="F24" s="47"/>
      <c r="G24" s="24" t="s">
        <v>145</v>
      </c>
      <c r="H24" s="66">
        <v>1.2</v>
      </c>
      <c r="I24" s="67">
        <v>1</v>
      </c>
    </row>
    <row r="25" spans="1:9" s="68" customFormat="1" ht="12" customHeight="1">
      <c r="A25" s="64">
        <v>24</v>
      </c>
      <c r="B25" s="24">
        <v>24</v>
      </c>
      <c r="C25" s="24" t="s">
        <v>89</v>
      </c>
      <c r="D25" s="70"/>
      <c r="E25" s="70" t="s">
        <v>90</v>
      </c>
      <c r="F25" s="70"/>
      <c r="G25" s="70" t="s">
        <v>91</v>
      </c>
      <c r="H25" s="71">
        <v>1.5</v>
      </c>
      <c r="I25" s="67">
        <v>2</v>
      </c>
    </row>
    <row r="26" spans="1:9" s="68" customFormat="1" ht="12" customHeight="1">
      <c r="A26" s="64">
        <v>25</v>
      </c>
      <c r="B26" s="46">
        <v>25</v>
      </c>
      <c r="C26" s="24" t="s">
        <v>73</v>
      </c>
      <c r="D26" s="47"/>
      <c r="E26" s="24" t="s">
        <v>74</v>
      </c>
      <c r="F26" s="47"/>
      <c r="G26" s="24" t="s">
        <v>75</v>
      </c>
      <c r="H26" s="71">
        <v>1.4</v>
      </c>
      <c r="I26" s="67">
        <v>1</v>
      </c>
    </row>
    <row r="27" spans="1:9" s="68" customFormat="1" ht="12" customHeight="1">
      <c r="A27" s="64">
        <v>26</v>
      </c>
      <c r="B27" s="46">
        <v>26</v>
      </c>
      <c r="C27" s="70" t="s">
        <v>51</v>
      </c>
      <c r="D27" s="47"/>
      <c r="E27" s="70" t="s">
        <v>53</v>
      </c>
      <c r="F27" s="47"/>
      <c r="G27" s="24" t="s">
        <v>52</v>
      </c>
      <c r="H27" s="66">
        <v>4.7</v>
      </c>
      <c r="I27" s="67">
        <v>3</v>
      </c>
    </row>
    <row r="28" spans="1:9" s="68" customFormat="1" ht="12" customHeight="1">
      <c r="A28" s="64">
        <v>27</v>
      </c>
      <c r="B28" s="24">
        <v>27</v>
      </c>
      <c r="C28" s="24" t="s">
        <v>97</v>
      </c>
      <c r="D28" s="24"/>
      <c r="E28" s="24" t="s">
        <v>98</v>
      </c>
      <c r="F28" s="24"/>
      <c r="G28" s="24" t="s">
        <v>99</v>
      </c>
      <c r="H28" s="71">
        <v>2</v>
      </c>
      <c r="I28" s="67">
        <v>3</v>
      </c>
    </row>
    <row r="29" spans="1:9" s="68" customFormat="1" ht="12" customHeight="1">
      <c r="A29" s="64">
        <v>28</v>
      </c>
      <c r="B29" s="24">
        <v>28</v>
      </c>
      <c r="C29" s="24" t="s">
        <v>123</v>
      </c>
      <c r="D29" s="24"/>
      <c r="E29" s="24" t="s">
        <v>124</v>
      </c>
      <c r="F29" s="24"/>
      <c r="G29" s="24" t="s">
        <v>125</v>
      </c>
      <c r="H29" s="67">
        <v>1200</v>
      </c>
      <c r="I29" s="67">
        <v>1</v>
      </c>
    </row>
    <row r="30" spans="1:9" ht="12" customHeight="1">
      <c r="A30" s="64">
        <v>29</v>
      </c>
      <c r="B30" s="72">
        <v>29</v>
      </c>
      <c r="C30" s="72" t="s">
        <v>126</v>
      </c>
      <c r="D30" s="72"/>
      <c r="E30" s="72" t="s">
        <v>127</v>
      </c>
      <c r="F30" s="72"/>
      <c r="G30" s="72" t="s">
        <v>128</v>
      </c>
      <c r="H30" s="73">
        <v>1400</v>
      </c>
      <c r="I30" s="73">
        <v>1</v>
      </c>
    </row>
    <row r="31" spans="1:9" ht="12" customHeight="1">
      <c r="A31" s="64">
        <v>30</v>
      </c>
      <c r="B31" s="69">
        <v>30</v>
      </c>
      <c r="C31" s="24" t="s">
        <v>48</v>
      </c>
      <c r="D31" s="70"/>
      <c r="E31" s="70" t="s">
        <v>107</v>
      </c>
      <c r="F31" s="70"/>
      <c r="G31" s="79" t="s">
        <v>108</v>
      </c>
      <c r="H31" s="66" t="s">
        <v>109</v>
      </c>
      <c r="I31" s="67">
        <v>3</v>
      </c>
    </row>
    <row r="32" spans="1:9" ht="12" customHeight="1">
      <c r="A32" s="64">
        <v>23</v>
      </c>
      <c r="B32" s="24">
        <v>32</v>
      </c>
      <c r="C32" s="24" t="s">
        <v>78</v>
      </c>
      <c r="D32" s="47"/>
      <c r="E32" s="24" t="s">
        <v>79</v>
      </c>
      <c r="F32" s="47"/>
      <c r="G32" s="80" t="s">
        <v>80</v>
      </c>
      <c r="H32" s="66" t="s">
        <v>81</v>
      </c>
      <c r="I32" s="67">
        <v>3</v>
      </c>
    </row>
    <row r="33" spans="1:9" ht="12" customHeight="1">
      <c r="A33" s="64">
        <v>32</v>
      </c>
      <c r="B33" s="72">
        <v>33</v>
      </c>
      <c r="C33" s="72" t="s">
        <v>158</v>
      </c>
      <c r="D33" s="72"/>
      <c r="E33" s="72" t="s">
        <v>158</v>
      </c>
      <c r="F33" s="72"/>
      <c r="G33" s="81" t="s">
        <v>136</v>
      </c>
      <c r="H33" s="73" t="s">
        <v>137</v>
      </c>
      <c r="I33" s="73" t="s">
        <v>138</v>
      </c>
    </row>
    <row r="34" spans="1:9" ht="12" customHeight="1">
      <c r="A34" s="64">
        <v>33</v>
      </c>
      <c r="B34" s="24">
        <v>35</v>
      </c>
      <c r="C34" s="24" t="s">
        <v>94</v>
      </c>
      <c r="D34" s="24"/>
      <c r="E34" s="24" t="s">
        <v>95</v>
      </c>
      <c r="F34" s="24"/>
      <c r="G34" s="70" t="s">
        <v>96</v>
      </c>
      <c r="H34" s="71" t="s">
        <v>49</v>
      </c>
      <c r="I34" s="67">
        <v>3</v>
      </c>
    </row>
    <row r="35" spans="1:9" ht="12" customHeight="1">
      <c r="A35" s="64">
        <v>34</v>
      </c>
      <c r="B35" s="72">
        <v>36</v>
      </c>
      <c r="C35" s="72" t="s">
        <v>139</v>
      </c>
      <c r="D35" s="72"/>
      <c r="E35" s="72" t="s">
        <v>140</v>
      </c>
      <c r="F35" s="72"/>
      <c r="G35" s="72" t="s">
        <v>141</v>
      </c>
      <c r="H35" s="73">
        <v>2</v>
      </c>
      <c r="I35" s="73">
        <v>3</v>
      </c>
    </row>
    <row r="36" spans="1:9" ht="12" customHeight="1">
      <c r="A36" s="64">
        <v>35</v>
      </c>
      <c r="B36" s="46">
        <v>37</v>
      </c>
      <c r="C36" s="48" t="s">
        <v>70</v>
      </c>
      <c r="D36" s="47"/>
      <c r="E36" s="48" t="s">
        <v>71</v>
      </c>
      <c r="F36" s="47"/>
      <c r="G36" s="24" t="s">
        <v>72</v>
      </c>
      <c r="H36" s="66">
        <v>1.5</v>
      </c>
      <c r="I36" s="67">
        <v>2</v>
      </c>
    </row>
    <row r="37" spans="1:9" ht="12" customHeight="1">
      <c r="A37" s="82"/>
      <c r="B37" s="82"/>
      <c r="C37" s="82"/>
      <c r="D37" s="82"/>
      <c r="E37" s="82"/>
      <c r="F37" s="82"/>
      <c r="G37" s="82"/>
      <c r="H37" s="83"/>
      <c r="I37" s="84"/>
    </row>
    <row r="38" spans="1:9" ht="12" customHeight="1">
      <c r="A38" s="81"/>
      <c r="B38" s="81"/>
      <c r="C38" s="81"/>
      <c r="D38" s="81"/>
      <c r="E38" s="81"/>
      <c r="F38" s="81"/>
      <c r="G38" s="81"/>
      <c r="H38" s="85"/>
      <c r="I38" s="86"/>
    </row>
    <row r="39" spans="1:9" ht="12" customHeight="1">
      <c r="A39" s="81"/>
      <c r="B39" s="81"/>
      <c r="C39" s="81"/>
      <c r="D39" s="81"/>
      <c r="E39" s="81"/>
      <c r="F39" s="81"/>
      <c r="G39" s="81"/>
      <c r="H39" s="85"/>
      <c r="I39" s="86"/>
    </row>
    <row r="40" spans="1:9" ht="12" customHeight="1">
      <c r="A40" s="81"/>
      <c r="B40" s="81"/>
      <c r="C40" s="81"/>
      <c r="D40" s="81"/>
      <c r="E40" s="81"/>
      <c r="F40" s="81"/>
      <c r="G40" s="81"/>
      <c r="H40" s="85"/>
      <c r="I40" s="86"/>
    </row>
    <row r="41" spans="1:9" ht="12" customHeight="1">
      <c r="A41" s="81"/>
      <c r="B41" s="81"/>
      <c r="C41" s="81"/>
      <c r="D41" s="81"/>
      <c r="E41" s="81"/>
      <c r="F41" s="81"/>
      <c r="G41" s="81"/>
      <c r="H41" s="85"/>
      <c r="I41" s="86"/>
    </row>
    <row r="42" spans="1:9" ht="12" customHeight="1">
      <c r="A42" s="81"/>
      <c r="B42" s="81"/>
      <c r="C42" s="81"/>
      <c r="D42" s="81"/>
      <c r="E42" s="81"/>
      <c r="F42" s="81"/>
      <c r="G42" s="81"/>
      <c r="H42" s="85"/>
      <c r="I42" s="86"/>
    </row>
    <row r="43" spans="1:9" ht="12" customHeight="1">
      <c r="A43" s="81"/>
      <c r="B43" s="81"/>
      <c r="C43" s="81"/>
      <c r="D43" s="81"/>
      <c r="E43" s="81"/>
      <c r="F43" s="81"/>
      <c r="G43" s="81"/>
      <c r="H43" s="85"/>
      <c r="I43" s="86"/>
    </row>
    <row r="44" spans="1:9" ht="12" customHeight="1">
      <c r="A44" s="81"/>
      <c r="B44" s="81"/>
      <c r="C44" s="81"/>
      <c r="D44" s="81"/>
      <c r="E44" s="81"/>
      <c r="F44" s="81"/>
      <c r="G44" s="81"/>
      <c r="H44" s="85"/>
      <c r="I44" s="86"/>
    </row>
    <row r="45" spans="1:9" ht="12" customHeight="1">
      <c r="A45" s="81"/>
      <c r="B45" s="81"/>
      <c r="C45" s="81"/>
      <c r="D45" s="81"/>
      <c r="E45" s="81"/>
      <c r="F45" s="81"/>
      <c r="G45" s="81"/>
      <c r="H45" s="85"/>
      <c r="I45" s="86"/>
    </row>
    <row r="46" spans="1:9" ht="12" customHeight="1">
      <c r="A46" s="81"/>
      <c r="B46" s="81"/>
      <c r="C46" s="81"/>
      <c r="D46" s="81"/>
      <c r="E46" s="81"/>
      <c r="F46" s="81"/>
      <c r="G46" s="81"/>
      <c r="H46" s="85"/>
      <c r="I46" s="86"/>
    </row>
    <row r="47" spans="1:9" ht="12" customHeight="1">
      <c r="A47" s="81"/>
      <c r="B47" s="81"/>
      <c r="C47" s="81"/>
      <c r="D47" s="81"/>
      <c r="E47" s="81"/>
      <c r="F47" s="81"/>
      <c r="G47" s="81"/>
      <c r="H47" s="85"/>
      <c r="I47" s="86"/>
    </row>
    <row r="48" spans="1:9" ht="12" customHeight="1">
      <c r="A48" s="81"/>
      <c r="B48" s="81"/>
      <c r="C48" s="81"/>
      <c r="D48" s="81"/>
      <c r="E48" s="81"/>
      <c r="F48" s="81"/>
      <c r="G48" s="81"/>
      <c r="H48" s="85"/>
      <c r="I48" s="86"/>
    </row>
    <row r="49" spans="1:9" ht="12.75">
      <c r="A49" s="81"/>
      <c r="B49" s="81"/>
      <c r="C49" s="81"/>
      <c r="D49" s="81"/>
      <c r="E49" s="81"/>
      <c r="F49" s="81"/>
      <c r="G49" s="81"/>
      <c r="H49" s="85"/>
      <c r="I49" s="86"/>
    </row>
    <row r="50" spans="1:9" ht="12.75">
      <c r="A50" s="87"/>
      <c r="B50" s="87"/>
      <c r="C50" s="87"/>
      <c r="D50" s="87"/>
      <c r="E50" s="87"/>
      <c r="F50" s="87"/>
      <c r="G50" s="87"/>
      <c r="H50" s="88"/>
      <c r="I50" s="88"/>
    </row>
    <row r="51" spans="1:9" ht="12.75">
      <c r="A51" s="87"/>
      <c r="B51" s="87"/>
      <c r="C51" s="87"/>
      <c r="D51" s="87"/>
      <c r="E51" s="87"/>
      <c r="F51" s="87"/>
      <c r="G51" s="87"/>
      <c r="H51" s="88"/>
      <c r="I51" s="88"/>
    </row>
    <row r="52" spans="1:9" ht="12.75">
      <c r="A52" s="87"/>
      <c r="B52" s="87"/>
      <c r="C52" s="87"/>
      <c r="D52" s="87"/>
      <c r="E52" s="87"/>
      <c r="F52" s="87"/>
      <c r="G52" s="87"/>
      <c r="H52" s="88"/>
      <c r="I52" s="88"/>
    </row>
    <row r="53" spans="1:9" ht="12.75">
      <c r="A53" s="87"/>
      <c r="B53" s="87"/>
      <c r="C53" s="87"/>
      <c r="D53" s="87"/>
      <c r="E53" s="87"/>
      <c r="F53" s="87"/>
      <c r="G53" s="87"/>
      <c r="H53" s="87"/>
      <c r="I53" s="87"/>
    </row>
    <row r="54" spans="1:9" ht="12.75">
      <c r="A54" s="87"/>
      <c r="B54" s="87"/>
      <c r="C54" s="87"/>
      <c r="D54" s="87"/>
      <c r="E54" s="87"/>
      <c r="F54" s="87"/>
      <c r="G54" s="87"/>
      <c r="H54" s="87"/>
      <c r="I54" s="87"/>
    </row>
    <row r="55" spans="1:9" ht="12.75">
      <c r="A55" s="87"/>
      <c r="B55" s="87"/>
      <c r="C55" s="87"/>
      <c r="D55" s="87"/>
      <c r="E55" s="87"/>
      <c r="F55" s="87"/>
      <c r="G55" s="87"/>
      <c r="H55" s="87"/>
      <c r="I55" s="87"/>
    </row>
    <row r="56" spans="1:9" ht="12.75">
      <c r="A56" s="78"/>
      <c r="B56" s="78"/>
      <c r="C56" s="78"/>
      <c r="D56" s="78"/>
      <c r="E56" s="78"/>
      <c r="F56" s="78"/>
      <c r="G56" s="78"/>
      <c r="H56" s="78"/>
      <c r="I56" s="78"/>
    </row>
    <row r="57" spans="1:9" ht="12.75">
      <c r="A57" s="78"/>
      <c r="B57" s="78"/>
      <c r="C57" s="78"/>
      <c r="D57" s="78"/>
      <c r="E57" s="78"/>
      <c r="F57" s="78"/>
      <c r="G57" s="78"/>
      <c r="H57" s="78"/>
      <c r="I57" s="78"/>
    </row>
    <row r="58" spans="1:9" ht="12.75">
      <c r="A58" s="78"/>
      <c r="B58" s="78"/>
      <c r="C58" s="78"/>
      <c r="D58" s="78"/>
      <c r="E58" s="78"/>
      <c r="F58" s="78"/>
      <c r="G58" s="78"/>
      <c r="H58" s="78"/>
      <c r="I58" s="78"/>
    </row>
    <row r="59" spans="1:9" ht="12.75">
      <c r="A59" s="78"/>
      <c r="B59" s="78"/>
      <c r="C59" s="78"/>
      <c r="D59" s="78"/>
      <c r="E59" s="78"/>
      <c r="F59" s="78"/>
      <c r="G59" s="78"/>
      <c r="H59" s="78"/>
      <c r="I59" s="78"/>
    </row>
    <row r="60" spans="1:9" ht="12.75">
      <c r="A60" s="78"/>
      <c r="B60" s="78"/>
      <c r="C60" s="78"/>
      <c r="D60" s="78"/>
      <c r="E60" s="78"/>
      <c r="F60" s="78"/>
      <c r="G60" s="78"/>
      <c r="H60" s="78"/>
      <c r="I60" s="78"/>
    </row>
    <row r="61" spans="1:9" ht="12.75">
      <c r="A61" s="78"/>
      <c r="B61" s="78"/>
      <c r="C61" s="78"/>
      <c r="D61" s="78"/>
      <c r="E61" s="78"/>
      <c r="F61" s="78"/>
      <c r="G61" s="78"/>
      <c r="H61" s="78"/>
      <c r="I61" s="78"/>
    </row>
    <row r="62" spans="1:9" ht="12.75">
      <c r="A62" s="78"/>
      <c r="B62" s="78"/>
      <c r="C62" s="78"/>
      <c r="D62" s="78"/>
      <c r="E62" s="78"/>
      <c r="F62" s="78"/>
      <c r="G62" s="78"/>
      <c r="H62" s="78"/>
      <c r="I62" s="78"/>
    </row>
    <row r="63" spans="1:9" ht="12.75">
      <c r="A63" s="78"/>
      <c r="B63" s="78"/>
      <c r="C63" s="78"/>
      <c r="D63" s="78"/>
      <c r="E63" s="78"/>
      <c r="F63" s="78"/>
      <c r="G63" s="78"/>
      <c r="H63" s="78"/>
      <c r="I63" s="78"/>
    </row>
    <row r="64" spans="1:9" ht="12.75">
      <c r="A64" s="78"/>
      <c r="B64" s="78"/>
      <c r="C64" s="78"/>
      <c r="D64" s="78"/>
      <c r="E64" s="78"/>
      <c r="F64" s="78"/>
      <c r="G64" s="78"/>
      <c r="H64" s="78"/>
      <c r="I64" s="78"/>
    </row>
    <row r="65" spans="1:9" ht="12.75">
      <c r="A65" s="78"/>
      <c r="B65" s="78"/>
      <c r="C65" s="78"/>
      <c r="D65" s="78"/>
      <c r="E65" s="78"/>
      <c r="F65" s="78"/>
      <c r="G65" s="78"/>
      <c r="H65" s="78"/>
      <c r="I65" s="78"/>
    </row>
    <row r="66" spans="1:9" ht="12.75">
      <c r="A66" s="78"/>
      <c r="B66" s="78"/>
      <c r="C66" s="78"/>
      <c r="D66" s="78"/>
      <c r="E66" s="78"/>
      <c r="F66" s="78"/>
      <c r="G66" s="78"/>
      <c r="H66" s="78"/>
      <c r="I66" s="78"/>
    </row>
    <row r="67" spans="1:9" ht="12.75">
      <c r="A67" s="78"/>
      <c r="B67" s="78"/>
      <c r="C67" s="78"/>
      <c r="D67" s="78"/>
      <c r="E67" s="78"/>
      <c r="F67" s="78"/>
      <c r="G67" s="78"/>
      <c r="H67" s="78"/>
      <c r="I67" s="78"/>
    </row>
    <row r="68" spans="1:9" ht="12.75">
      <c r="A68" s="78"/>
      <c r="B68" s="78"/>
      <c r="C68" s="78"/>
      <c r="D68" s="78"/>
      <c r="E68" s="78"/>
      <c r="F68" s="78"/>
      <c r="G68" s="78"/>
      <c r="H68" s="78"/>
      <c r="I68" s="78"/>
    </row>
    <row r="69" spans="1:9" ht="12.75">
      <c r="A69" s="78"/>
      <c r="B69" s="78"/>
      <c r="C69" s="78"/>
      <c r="D69" s="78"/>
      <c r="E69" s="78"/>
      <c r="F69" s="78"/>
      <c r="G69" s="78"/>
      <c r="H69" s="78"/>
      <c r="I69" s="78"/>
    </row>
    <row r="70" spans="1:9" ht="12.75">
      <c r="A70" s="78"/>
      <c r="B70" s="78"/>
      <c r="C70" s="78"/>
      <c r="D70" s="78"/>
      <c r="E70" s="78"/>
      <c r="F70" s="78"/>
      <c r="G70" s="78"/>
      <c r="H70" s="78"/>
      <c r="I70" s="78"/>
    </row>
    <row r="71" spans="1:9" ht="12.75">
      <c r="A71" s="78"/>
      <c r="B71" s="78"/>
      <c r="C71" s="78"/>
      <c r="D71" s="78"/>
      <c r="E71" s="78"/>
      <c r="F71" s="78"/>
      <c r="G71" s="78"/>
      <c r="H71" s="78"/>
      <c r="I71" s="78"/>
    </row>
    <row r="72" spans="1:9" ht="12.75">
      <c r="A72" s="78"/>
      <c r="B72" s="78"/>
      <c r="C72" s="78"/>
      <c r="D72" s="78"/>
      <c r="E72" s="78"/>
      <c r="F72" s="78"/>
      <c r="G72" s="78"/>
      <c r="H72" s="78"/>
      <c r="I72" s="78"/>
    </row>
    <row r="73" spans="1:9" ht="12.75">
      <c r="A73" s="78"/>
      <c r="B73" s="78"/>
      <c r="C73" s="78"/>
      <c r="D73" s="78"/>
      <c r="E73" s="78"/>
      <c r="F73" s="78"/>
      <c r="G73" s="78"/>
      <c r="H73" s="78"/>
      <c r="I73" s="78"/>
    </row>
    <row r="74" spans="1:9" ht="12.75">
      <c r="A74" s="78"/>
      <c r="B74" s="78"/>
      <c r="C74" s="78"/>
      <c r="D74" s="78"/>
      <c r="E74" s="78"/>
      <c r="F74" s="78"/>
      <c r="G74" s="78"/>
      <c r="H74" s="78"/>
      <c r="I74" s="78"/>
    </row>
    <row r="75" spans="1:9" ht="12.75">
      <c r="A75" s="78"/>
      <c r="B75" s="78"/>
      <c r="C75" s="78"/>
      <c r="D75" s="78"/>
      <c r="E75" s="78"/>
      <c r="F75" s="78"/>
      <c r="G75" s="78"/>
      <c r="H75" s="78"/>
      <c r="I75" s="78"/>
    </row>
    <row r="76" spans="1:9" ht="12.75">
      <c r="A76" s="78"/>
      <c r="B76" s="78"/>
      <c r="C76" s="78"/>
      <c r="D76" s="78"/>
      <c r="E76" s="78"/>
      <c r="F76" s="78"/>
      <c r="G76" s="78"/>
      <c r="H76" s="78"/>
      <c r="I76" s="78"/>
    </row>
    <row r="77" spans="1:9" ht="12.75">
      <c r="A77" s="78"/>
      <c r="B77" s="78"/>
      <c r="C77" s="78"/>
      <c r="D77" s="78"/>
      <c r="E77" s="78"/>
      <c r="F77" s="78"/>
      <c r="G77" s="78"/>
      <c r="H77" s="78"/>
      <c r="I77" s="78"/>
    </row>
    <row r="78" spans="1:9" ht="12.75">
      <c r="A78" s="78"/>
      <c r="B78" s="78"/>
      <c r="C78" s="78"/>
      <c r="D78" s="78"/>
      <c r="E78" s="78"/>
      <c r="F78" s="78"/>
      <c r="G78" s="78"/>
      <c r="H78" s="78"/>
      <c r="I78" s="78"/>
    </row>
    <row r="79" spans="1:9" ht="12.75">
      <c r="A79" s="78"/>
      <c r="B79" s="78"/>
      <c r="C79" s="78"/>
      <c r="D79" s="78"/>
      <c r="E79" s="78"/>
      <c r="F79" s="78"/>
      <c r="G79" s="78"/>
      <c r="H79" s="78"/>
      <c r="I79" s="78"/>
    </row>
    <row r="80" spans="1:9" ht="12.75">
      <c r="A80" s="78"/>
      <c r="B80" s="78"/>
      <c r="C80" s="78"/>
      <c r="D80" s="78"/>
      <c r="E80" s="78"/>
      <c r="F80" s="78"/>
      <c r="G80" s="78"/>
      <c r="H80" s="78"/>
      <c r="I80" s="78"/>
    </row>
    <row r="81" spans="1:9" ht="12.75">
      <c r="A81" s="78"/>
      <c r="B81" s="78"/>
      <c r="C81" s="78"/>
      <c r="D81" s="78"/>
      <c r="E81" s="78"/>
      <c r="F81" s="78"/>
      <c r="G81" s="78"/>
      <c r="H81" s="78"/>
      <c r="I81" s="78"/>
    </row>
    <row r="82" spans="1:9" ht="12.75">
      <c r="A82" s="78"/>
      <c r="B82" s="78"/>
      <c r="C82" s="78"/>
      <c r="D82" s="78"/>
      <c r="E82" s="78"/>
      <c r="F82" s="78"/>
      <c r="G82" s="78"/>
      <c r="H82" s="78"/>
      <c r="I82" s="78"/>
    </row>
    <row r="83" spans="1:9" ht="12.75">
      <c r="A83" s="78"/>
      <c r="B83" s="78"/>
      <c r="C83" s="78"/>
      <c r="D83" s="78"/>
      <c r="E83" s="78"/>
      <c r="F83" s="78"/>
      <c r="G83" s="78"/>
      <c r="H83" s="78"/>
      <c r="I83" s="78"/>
    </row>
    <row r="84" spans="1:9" ht="12.75">
      <c r="A84" s="78"/>
      <c r="B84" s="78"/>
      <c r="C84" s="78"/>
      <c r="D84" s="78"/>
      <c r="E84" s="78"/>
      <c r="F84" s="78"/>
      <c r="G84" s="78"/>
      <c r="H84" s="78"/>
      <c r="I84" s="78"/>
    </row>
    <row r="85" spans="1:9" ht="12.75">
      <c r="A85" s="78"/>
      <c r="B85" s="78"/>
      <c r="C85" s="78"/>
      <c r="D85" s="78"/>
      <c r="E85" s="78"/>
      <c r="F85" s="78"/>
      <c r="G85" s="78"/>
      <c r="H85" s="78"/>
      <c r="I85" s="78"/>
    </row>
    <row r="86" spans="1:9" ht="12.75">
      <c r="A86" s="78"/>
      <c r="B86" s="78"/>
      <c r="C86" s="78"/>
      <c r="D86" s="78"/>
      <c r="E86" s="78"/>
      <c r="F86" s="78"/>
      <c r="G86" s="78"/>
      <c r="H86" s="78"/>
      <c r="I86" s="78"/>
    </row>
    <row r="87" spans="1:9" ht="12.75">
      <c r="A87" s="78"/>
      <c r="B87" s="78"/>
      <c r="C87" s="78"/>
      <c r="D87" s="78"/>
      <c r="E87" s="78"/>
      <c r="F87" s="78"/>
      <c r="G87" s="78"/>
      <c r="H87" s="78"/>
      <c r="I87" s="78"/>
    </row>
    <row r="88" spans="1:9" ht="12.75">
      <c r="A88" s="78"/>
      <c r="B88" s="78"/>
      <c r="C88" s="78"/>
      <c r="D88" s="78"/>
      <c r="E88" s="78"/>
      <c r="F88" s="78"/>
      <c r="G88" s="78"/>
      <c r="H88" s="78"/>
      <c r="I88" s="78"/>
    </row>
    <row r="89" spans="1:9" ht="12.75">
      <c r="A89" s="78"/>
      <c r="B89" s="78"/>
      <c r="C89" s="78"/>
      <c r="D89" s="78"/>
      <c r="E89" s="78"/>
      <c r="F89" s="78"/>
      <c r="G89" s="78"/>
      <c r="H89" s="78"/>
      <c r="I89" s="78"/>
    </row>
    <row r="90" spans="1:9" ht="12.75">
      <c r="A90" s="78"/>
      <c r="B90" s="78"/>
      <c r="C90" s="78"/>
      <c r="D90" s="78"/>
      <c r="E90" s="78"/>
      <c r="F90" s="78"/>
      <c r="G90" s="78"/>
      <c r="H90" s="78"/>
      <c r="I90" s="78"/>
    </row>
    <row r="91" spans="1:9" ht="12.75">
      <c r="A91" s="78"/>
      <c r="B91" s="78"/>
      <c r="C91" s="78"/>
      <c r="D91" s="78"/>
      <c r="E91" s="78"/>
      <c r="F91" s="78"/>
      <c r="G91" s="78"/>
      <c r="H91" s="78"/>
      <c r="I91" s="78"/>
    </row>
    <row r="92" spans="1:9" ht="12.75">
      <c r="A92" s="78"/>
      <c r="B92" s="78"/>
      <c r="C92" s="78"/>
      <c r="D92" s="78"/>
      <c r="E92" s="78"/>
      <c r="F92" s="78"/>
      <c r="G92" s="78"/>
      <c r="H92" s="78"/>
      <c r="I92" s="78"/>
    </row>
    <row r="93" spans="1:9" ht="12.75">
      <c r="A93" s="78"/>
      <c r="B93" s="78"/>
      <c r="C93" s="78"/>
      <c r="D93" s="78"/>
      <c r="E93" s="78"/>
      <c r="F93" s="78"/>
      <c r="G93" s="78"/>
      <c r="H93" s="78"/>
      <c r="I93" s="78"/>
    </row>
    <row r="94" spans="1:9" ht="12.75">
      <c r="A94" s="78"/>
      <c r="B94" s="78"/>
      <c r="C94" s="78"/>
      <c r="D94" s="78"/>
      <c r="E94" s="78"/>
      <c r="F94" s="78"/>
      <c r="G94" s="78"/>
      <c r="H94" s="78"/>
      <c r="I94" s="78"/>
    </row>
    <row r="95" spans="1:9" ht="12.75">
      <c r="A95" s="78"/>
      <c r="B95" s="78"/>
      <c r="C95" s="78"/>
      <c r="D95" s="78"/>
      <c r="E95" s="78"/>
      <c r="F95" s="78"/>
      <c r="G95" s="78"/>
      <c r="H95" s="78"/>
      <c r="I95" s="78"/>
    </row>
    <row r="96" spans="1:9" ht="12.75">
      <c r="A96" s="78"/>
      <c r="B96" s="78"/>
      <c r="C96" s="78"/>
      <c r="D96" s="78"/>
      <c r="E96" s="78"/>
      <c r="F96" s="78"/>
      <c r="G96" s="78"/>
      <c r="H96" s="78"/>
      <c r="I96" s="78"/>
    </row>
    <row r="97" spans="1:9" ht="12.75">
      <c r="A97" s="78"/>
      <c r="B97" s="78"/>
      <c r="C97" s="78"/>
      <c r="D97" s="78"/>
      <c r="E97" s="78"/>
      <c r="F97" s="78"/>
      <c r="G97" s="78"/>
      <c r="H97" s="78"/>
      <c r="I97" s="78"/>
    </row>
    <row r="98" spans="1:9" ht="12.75">
      <c r="A98" s="78"/>
      <c r="B98" s="78"/>
      <c r="C98" s="78"/>
      <c r="D98" s="78"/>
      <c r="E98" s="78"/>
      <c r="F98" s="78"/>
      <c r="G98" s="78"/>
      <c r="H98" s="78"/>
      <c r="I98" s="78"/>
    </row>
    <row r="99" spans="1:9" ht="12.75">
      <c r="A99" s="78"/>
      <c r="B99" s="78"/>
      <c r="C99" s="78"/>
      <c r="D99" s="78"/>
      <c r="E99" s="78"/>
      <c r="F99" s="78"/>
      <c r="G99" s="78"/>
      <c r="H99" s="78"/>
      <c r="I99" s="78"/>
    </row>
    <row r="100" spans="1:9" ht="12.75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ht="12.75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ht="12.75">
      <c r="A102" s="78"/>
      <c r="B102" s="78"/>
      <c r="C102" s="78"/>
      <c r="D102" s="78"/>
      <c r="E102" s="78"/>
      <c r="F102" s="78"/>
      <c r="G102" s="78"/>
      <c r="H102" s="78"/>
      <c r="I102" s="78"/>
    </row>
    <row r="103" spans="1:9" ht="12.75">
      <c r="A103" s="78"/>
      <c r="B103" s="78"/>
      <c r="C103" s="78"/>
      <c r="D103" s="78"/>
      <c r="E103" s="78"/>
      <c r="F103" s="78"/>
      <c r="G103" s="78"/>
      <c r="H103" s="78"/>
      <c r="I103" s="78"/>
    </row>
    <row r="104" spans="1:9" ht="12.75">
      <c r="A104" s="78"/>
      <c r="B104" s="78"/>
      <c r="C104" s="78"/>
      <c r="D104" s="78"/>
      <c r="E104" s="78"/>
      <c r="F104" s="78"/>
      <c r="G104" s="78"/>
      <c r="H104" s="78"/>
      <c r="I104" s="78"/>
    </row>
    <row r="105" spans="1:9" ht="12.75">
      <c r="A105" s="78"/>
      <c r="B105" s="78"/>
      <c r="C105" s="78"/>
      <c r="D105" s="78"/>
      <c r="E105" s="78"/>
      <c r="F105" s="78"/>
      <c r="G105" s="78"/>
      <c r="H105" s="78"/>
      <c r="I105" s="78"/>
    </row>
    <row r="106" spans="1:9" ht="12.75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9" ht="12.75">
      <c r="A107" s="78"/>
      <c r="B107" s="78"/>
      <c r="C107" s="78"/>
      <c r="D107" s="78"/>
      <c r="E107" s="78"/>
      <c r="F107" s="78"/>
      <c r="G107" s="78"/>
      <c r="H107" s="78"/>
      <c r="I107" s="78"/>
    </row>
    <row r="108" spans="1:9" ht="12.75">
      <c r="A108" s="78"/>
      <c r="B108" s="78"/>
      <c r="C108" s="78"/>
      <c r="D108" s="78"/>
      <c r="E108" s="78"/>
      <c r="F108" s="78"/>
      <c r="G108" s="78"/>
      <c r="H108" s="78"/>
      <c r="I108" s="78"/>
    </row>
    <row r="109" spans="1:9" ht="12.75">
      <c r="A109" s="78"/>
      <c r="B109" s="78"/>
      <c r="C109" s="78"/>
      <c r="D109" s="78"/>
      <c r="E109" s="78"/>
      <c r="F109" s="78"/>
      <c r="G109" s="78"/>
      <c r="H109" s="78"/>
      <c r="I109" s="78"/>
    </row>
    <row r="110" spans="1:9" ht="12.75">
      <c r="A110" s="78"/>
      <c r="B110" s="78"/>
      <c r="C110" s="78"/>
      <c r="D110" s="78"/>
      <c r="E110" s="78"/>
      <c r="F110" s="78"/>
      <c r="G110" s="78"/>
      <c r="H110" s="78"/>
      <c r="I110" s="78"/>
    </row>
    <row r="111" spans="1:9" ht="12.75">
      <c r="A111" s="78"/>
      <c r="B111" s="78"/>
      <c r="C111" s="78"/>
      <c r="D111" s="78"/>
      <c r="E111" s="78"/>
      <c r="F111" s="78"/>
      <c r="G111" s="78"/>
      <c r="H111" s="78"/>
      <c r="I111" s="78"/>
    </row>
    <row r="112" spans="1:9" ht="12.75">
      <c r="A112" s="78"/>
      <c r="B112" s="78"/>
      <c r="C112" s="78"/>
      <c r="D112" s="78"/>
      <c r="E112" s="78"/>
      <c r="F112" s="78"/>
      <c r="G112" s="78"/>
      <c r="H112" s="78"/>
      <c r="I112" s="78"/>
    </row>
    <row r="113" spans="1:9" ht="12.75">
      <c r="A113" s="78"/>
      <c r="B113" s="78"/>
      <c r="C113" s="78"/>
      <c r="D113" s="78"/>
      <c r="E113" s="78"/>
      <c r="F113" s="78"/>
      <c r="G113" s="78"/>
      <c r="H113" s="78"/>
      <c r="I113" s="78"/>
    </row>
    <row r="114" spans="1:9" ht="12.75">
      <c r="A114" s="78"/>
      <c r="B114" s="78"/>
      <c r="C114" s="78"/>
      <c r="D114" s="78"/>
      <c r="E114" s="78"/>
      <c r="F114" s="78"/>
      <c r="G114" s="78"/>
      <c r="H114" s="78"/>
      <c r="I114" s="78"/>
    </row>
    <row r="115" spans="1:9" ht="12.75">
      <c r="A115" s="78"/>
      <c r="B115" s="78"/>
      <c r="C115" s="78"/>
      <c r="D115" s="78"/>
      <c r="E115" s="78"/>
      <c r="F115" s="78"/>
      <c r="G115" s="78"/>
      <c r="H115" s="78"/>
      <c r="I115" s="78"/>
    </row>
    <row r="116" spans="1:9" ht="12.75">
      <c r="A116" s="78"/>
      <c r="B116" s="78"/>
      <c r="C116" s="78"/>
      <c r="D116" s="78"/>
      <c r="E116" s="78"/>
      <c r="F116" s="78"/>
      <c r="G116" s="78"/>
      <c r="H116" s="78"/>
      <c r="I116" s="78"/>
    </row>
    <row r="117" spans="1:9" ht="12.75">
      <c r="A117" s="78"/>
      <c r="B117" s="78"/>
      <c r="C117" s="78"/>
      <c r="D117" s="78"/>
      <c r="E117" s="78"/>
      <c r="F117" s="78"/>
      <c r="G117" s="78"/>
      <c r="H117" s="78"/>
      <c r="I117" s="78"/>
    </row>
    <row r="118" spans="1:9" ht="12.75">
      <c r="A118" s="78"/>
      <c r="B118" s="78"/>
      <c r="C118" s="78"/>
      <c r="D118" s="78"/>
      <c r="E118" s="78"/>
      <c r="F118" s="78"/>
      <c r="G118" s="78"/>
      <c r="H118" s="78"/>
      <c r="I118" s="78"/>
    </row>
    <row r="119" spans="1:9" ht="12.75">
      <c r="A119" s="78"/>
      <c r="B119" s="78"/>
      <c r="C119" s="78"/>
      <c r="D119" s="78"/>
      <c r="E119" s="78"/>
      <c r="F119" s="78"/>
      <c r="G119" s="78"/>
      <c r="H119" s="78"/>
      <c r="I119" s="78"/>
    </row>
    <row r="120" spans="1:9" ht="12.75">
      <c r="A120" s="78"/>
      <c r="B120" s="78"/>
      <c r="C120" s="78"/>
      <c r="D120" s="78"/>
      <c r="E120" s="78"/>
      <c r="F120" s="78"/>
      <c r="G120" s="78"/>
      <c r="H120" s="78"/>
      <c r="I120" s="78"/>
    </row>
    <row r="121" spans="1:9" ht="12.75">
      <c r="A121" s="78"/>
      <c r="B121" s="78"/>
      <c r="C121" s="78"/>
      <c r="D121" s="78"/>
      <c r="E121" s="78"/>
      <c r="F121" s="78"/>
      <c r="G121" s="78"/>
      <c r="H121" s="78"/>
      <c r="I121" s="78"/>
    </row>
    <row r="122" spans="1:9" ht="12.75">
      <c r="A122" s="78"/>
      <c r="B122" s="78"/>
      <c r="C122" s="78"/>
      <c r="D122" s="78"/>
      <c r="E122" s="78"/>
      <c r="F122" s="78"/>
      <c r="G122" s="78"/>
      <c r="H122" s="78"/>
      <c r="I122" s="78"/>
    </row>
    <row r="123" spans="1:9" ht="12.75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ht="12.75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ht="12.75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ht="12.75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ht="12.75">
      <c r="A127" s="78"/>
      <c r="B127" s="78"/>
      <c r="C127" s="78"/>
      <c r="D127" s="78"/>
      <c r="E127" s="78"/>
      <c r="F127" s="78"/>
      <c r="G127" s="78"/>
      <c r="H127" s="78"/>
      <c r="I127" s="78"/>
    </row>
    <row r="128" spans="1:9" ht="12.75">
      <c r="A128" s="78"/>
      <c r="B128" s="78"/>
      <c r="C128" s="78"/>
      <c r="D128" s="78"/>
      <c r="E128" s="78"/>
      <c r="F128" s="78"/>
      <c r="G128" s="78"/>
      <c r="H128" s="78"/>
      <c r="I128" s="78"/>
    </row>
    <row r="129" spans="1:9" ht="12.75">
      <c r="A129" s="78"/>
      <c r="B129" s="78"/>
      <c r="C129" s="78"/>
      <c r="D129" s="78"/>
      <c r="E129" s="78"/>
      <c r="F129" s="78"/>
      <c r="G129" s="78"/>
      <c r="H129" s="78"/>
      <c r="I129" s="78"/>
    </row>
    <row r="130" spans="1:9" ht="12.75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ht="12.75">
      <c r="A131" s="78"/>
      <c r="B131" s="78"/>
      <c r="C131" s="78"/>
      <c r="D131" s="78"/>
      <c r="E131" s="78"/>
      <c r="F131" s="78"/>
      <c r="G131" s="78"/>
      <c r="H131" s="78"/>
      <c r="I131" s="78"/>
    </row>
    <row r="132" spans="1:9" ht="12.75">
      <c r="A132" s="78"/>
      <c r="B132" s="78"/>
      <c r="C132" s="78"/>
      <c r="D132" s="78"/>
      <c r="E132" s="78"/>
      <c r="F132" s="78"/>
      <c r="G132" s="78"/>
      <c r="H132" s="78"/>
      <c r="I132" s="78"/>
    </row>
    <row r="133" spans="1:9" ht="12.75">
      <c r="A133" s="78"/>
      <c r="B133" s="78"/>
      <c r="C133" s="78"/>
      <c r="D133" s="78"/>
      <c r="E133" s="78"/>
      <c r="F133" s="78"/>
      <c r="G133" s="78"/>
      <c r="H133" s="78"/>
      <c r="I133" s="78"/>
    </row>
    <row r="134" spans="1:9" ht="12.75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9" ht="12.75">
      <c r="A135" s="78"/>
      <c r="B135" s="78"/>
      <c r="C135" s="78"/>
      <c r="D135" s="78"/>
      <c r="E135" s="78"/>
      <c r="F135" s="78"/>
      <c r="G135" s="78"/>
      <c r="H135" s="78"/>
      <c r="I135" s="78"/>
    </row>
    <row r="136" spans="1:9" ht="12.75">
      <c r="A136" s="78"/>
      <c r="B136" s="78"/>
      <c r="C136" s="78"/>
      <c r="D136" s="78"/>
      <c r="E136" s="78"/>
      <c r="F136" s="78"/>
      <c r="G136" s="78"/>
      <c r="H136" s="78"/>
      <c r="I136" s="78"/>
    </row>
    <row r="137" spans="1:9" ht="12.75">
      <c r="A137" s="78"/>
      <c r="B137" s="78"/>
      <c r="C137" s="78"/>
      <c r="D137" s="78"/>
      <c r="E137" s="78"/>
      <c r="F137" s="78"/>
      <c r="G137" s="78"/>
      <c r="H137" s="78"/>
      <c r="I137" s="78"/>
    </row>
    <row r="138" spans="1:9" ht="12.75">
      <c r="A138" s="78"/>
      <c r="B138" s="78"/>
      <c r="C138" s="78"/>
      <c r="D138" s="78"/>
      <c r="E138" s="78"/>
      <c r="F138" s="78"/>
      <c r="G138" s="78"/>
      <c r="H138" s="78"/>
      <c r="I138" s="78"/>
    </row>
    <row r="139" spans="1:9" ht="12.75">
      <c r="A139" s="78"/>
      <c r="B139" s="78"/>
      <c r="C139" s="78"/>
      <c r="D139" s="78"/>
      <c r="E139" s="78"/>
      <c r="F139" s="78"/>
      <c r="G139" s="78"/>
      <c r="H139" s="78"/>
      <c r="I139" s="78"/>
    </row>
    <row r="140" spans="1:9" ht="12.75">
      <c r="A140" s="78"/>
      <c r="B140" s="78"/>
      <c r="C140" s="78"/>
      <c r="D140" s="78"/>
      <c r="E140" s="78"/>
      <c r="F140" s="78"/>
      <c r="G140" s="78"/>
      <c r="H140" s="78"/>
      <c r="I140" s="78"/>
    </row>
    <row r="141" spans="1:9" ht="12.75">
      <c r="A141" s="78"/>
      <c r="B141" s="78"/>
      <c r="C141" s="78"/>
      <c r="D141" s="78"/>
      <c r="E141" s="78"/>
      <c r="F141" s="78"/>
      <c r="G141" s="78"/>
      <c r="H141" s="78"/>
      <c r="I141" s="78"/>
    </row>
    <row r="142" spans="1:9" ht="12.75">
      <c r="A142" s="78"/>
      <c r="B142" s="78"/>
      <c r="C142" s="78"/>
      <c r="D142" s="78"/>
      <c r="E142" s="78"/>
      <c r="F142" s="78"/>
      <c r="G142" s="78"/>
      <c r="H142" s="78"/>
      <c r="I142" s="78"/>
    </row>
    <row r="143" spans="1:9" ht="12.75">
      <c r="A143" s="78"/>
      <c r="B143" s="78"/>
      <c r="C143" s="78"/>
      <c r="D143" s="78"/>
      <c r="E143" s="78"/>
      <c r="F143" s="78"/>
      <c r="G143" s="78"/>
      <c r="H143" s="78"/>
      <c r="I143" s="78"/>
    </row>
    <row r="144" spans="1:9" ht="12.75">
      <c r="A144" s="78"/>
      <c r="B144" s="78"/>
      <c r="C144" s="78"/>
      <c r="D144" s="78"/>
      <c r="E144" s="78"/>
      <c r="F144" s="78"/>
      <c r="G144" s="78"/>
      <c r="H144" s="78"/>
      <c r="I144" s="78"/>
    </row>
    <row r="145" spans="1:9" ht="12.75">
      <c r="A145" s="78"/>
      <c r="B145" s="78"/>
      <c r="C145" s="78"/>
      <c r="D145" s="78"/>
      <c r="E145" s="78"/>
      <c r="F145" s="78"/>
      <c r="G145" s="78"/>
      <c r="H145" s="78"/>
      <c r="I145" s="78"/>
    </row>
    <row r="146" spans="1:9" ht="12.75">
      <c r="A146" s="78"/>
      <c r="B146" s="78"/>
      <c r="C146" s="78"/>
      <c r="D146" s="78"/>
      <c r="E146" s="78"/>
      <c r="F146" s="78"/>
      <c r="G146" s="78"/>
      <c r="H146" s="78"/>
      <c r="I146" s="78"/>
    </row>
    <row r="147" spans="1:9" ht="12.75">
      <c r="A147" s="78"/>
      <c r="B147" s="78"/>
      <c r="C147" s="78"/>
      <c r="D147" s="78"/>
      <c r="E147" s="78"/>
      <c r="F147" s="78"/>
      <c r="G147" s="78"/>
      <c r="H147" s="78"/>
      <c r="I147" s="78"/>
    </row>
    <row r="148" spans="1:9" ht="12.75">
      <c r="A148" s="78"/>
      <c r="B148" s="78"/>
      <c r="C148" s="78"/>
      <c r="D148" s="78"/>
      <c r="E148" s="78"/>
      <c r="F148" s="78"/>
      <c r="G148" s="78"/>
      <c r="H148" s="78"/>
      <c r="I148" s="78"/>
    </row>
    <row r="149" spans="1:9" ht="12.75">
      <c r="A149" s="78"/>
      <c r="B149" s="78"/>
      <c r="C149" s="78"/>
      <c r="D149" s="78"/>
      <c r="E149" s="78"/>
      <c r="F149" s="78"/>
      <c r="G149" s="78"/>
      <c r="H149" s="78"/>
      <c r="I149" s="78"/>
    </row>
    <row r="150" spans="1:9" ht="12.75">
      <c r="A150" s="78"/>
      <c r="B150" s="78"/>
      <c r="C150" s="78"/>
      <c r="D150" s="78"/>
      <c r="E150" s="78"/>
      <c r="F150" s="78"/>
      <c r="G150" s="78"/>
      <c r="H150" s="78"/>
      <c r="I150" s="78"/>
    </row>
    <row r="151" spans="1:9" ht="12.75">
      <c r="A151" s="78"/>
      <c r="B151" s="78"/>
      <c r="C151" s="78"/>
      <c r="D151" s="78"/>
      <c r="E151" s="78"/>
      <c r="F151" s="78"/>
      <c r="G151" s="78"/>
      <c r="H151" s="78"/>
      <c r="I151" s="78"/>
    </row>
    <row r="152" spans="1:9" ht="12.75">
      <c r="A152" s="78"/>
      <c r="B152" s="78"/>
      <c r="C152" s="78"/>
      <c r="D152" s="78"/>
      <c r="E152" s="78"/>
      <c r="F152" s="78"/>
      <c r="G152" s="78"/>
      <c r="H152" s="78"/>
      <c r="I152" s="78"/>
    </row>
    <row r="153" spans="1:9" ht="12.75">
      <c r="A153" s="78"/>
      <c r="B153" s="78"/>
      <c r="C153" s="78"/>
      <c r="D153" s="78"/>
      <c r="E153" s="78"/>
      <c r="F153" s="78"/>
      <c r="G153" s="78"/>
      <c r="H153" s="78"/>
      <c r="I153" s="78"/>
    </row>
    <row r="154" spans="1:9" ht="12.75">
      <c r="A154" s="78"/>
      <c r="B154" s="78"/>
      <c r="C154" s="78"/>
      <c r="D154" s="78"/>
      <c r="E154" s="78"/>
      <c r="F154" s="78"/>
      <c r="G154" s="78"/>
      <c r="H154" s="78"/>
      <c r="I154" s="78"/>
    </row>
    <row r="155" spans="1:9" ht="12.75">
      <c r="A155" s="78"/>
      <c r="B155" s="78"/>
      <c r="C155" s="78"/>
      <c r="D155" s="78"/>
      <c r="E155" s="78"/>
      <c r="F155" s="78"/>
      <c r="G155" s="78"/>
      <c r="H155" s="78"/>
      <c r="I155" s="78"/>
    </row>
    <row r="156" spans="1:9" ht="12.75">
      <c r="A156" s="78"/>
      <c r="B156" s="78"/>
      <c r="C156" s="78"/>
      <c r="D156" s="78"/>
      <c r="E156" s="78"/>
      <c r="F156" s="78"/>
      <c r="G156" s="78"/>
      <c r="H156" s="78"/>
      <c r="I156" s="78"/>
    </row>
    <row r="157" spans="1:9" ht="12.75">
      <c r="A157" s="78"/>
      <c r="B157" s="78"/>
      <c r="C157" s="78"/>
      <c r="D157" s="78"/>
      <c r="E157" s="78"/>
      <c r="F157" s="78"/>
      <c r="G157" s="78"/>
      <c r="H157" s="78"/>
      <c r="I157" s="78"/>
    </row>
    <row r="158" spans="1:9" ht="12.75">
      <c r="A158" s="78"/>
      <c r="B158" s="78"/>
      <c r="C158" s="78"/>
      <c r="D158" s="78"/>
      <c r="E158" s="78"/>
      <c r="F158" s="78"/>
      <c r="G158" s="78"/>
      <c r="H158" s="78"/>
      <c r="I158" s="78"/>
    </row>
    <row r="159" spans="1:9" ht="12.75">
      <c r="A159" s="78"/>
      <c r="B159" s="78"/>
      <c r="C159" s="78"/>
      <c r="D159" s="78"/>
      <c r="E159" s="78"/>
      <c r="F159" s="78"/>
      <c r="G159" s="78"/>
      <c r="H159" s="78"/>
      <c r="I159" s="78"/>
    </row>
    <row r="160" spans="1:9" ht="12.75">
      <c r="A160" s="78"/>
      <c r="B160" s="78"/>
      <c r="C160" s="78"/>
      <c r="D160" s="78"/>
      <c r="E160" s="78"/>
      <c r="F160" s="78"/>
      <c r="G160" s="78"/>
      <c r="H160" s="78"/>
      <c r="I160" s="78"/>
    </row>
    <row r="161" spans="1:9" ht="12.75">
      <c r="A161" s="78"/>
      <c r="B161" s="78"/>
      <c r="C161" s="78"/>
      <c r="D161" s="78"/>
      <c r="E161" s="78"/>
      <c r="F161" s="78"/>
      <c r="G161" s="78"/>
      <c r="H161" s="78"/>
      <c r="I161" s="78"/>
    </row>
    <row r="162" spans="1:9" ht="12.75">
      <c r="A162" s="78"/>
      <c r="B162" s="78"/>
      <c r="C162" s="78"/>
      <c r="D162" s="78"/>
      <c r="E162" s="78"/>
      <c r="F162" s="78"/>
      <c r="G162" s="78"/>
      <c r="H162" s="78"/>
      <c r="I162" s="78"/>
    </row>
    <row r="163" spans="1:9" ht="12.75">
      <c r="A163" s="78"/>
      <c r="B163" s="78"/>
      <c r="C163" s="78"/>
      <c r="D163" s="78"/>
      <c r="E163" s="78"/>
      <c r="F163" s="78"/>
      <c r="G163" s="78"/>
      <c r="H163" s="78"/>
      <c r="I163" s="78"/>
    </row>
    <row r="164" spans="1:9" ht="12.75">
      <c r="A164" s="78"/>
      <c r="B164" s="78"/>
      <c r="C164" s="78"/>
      <c r="D164" s="78"/>
      <c r="E164" s="78"/>
      <c r="F164" s="78"/>
      <c r="G164" s="78"/>
      <c r="H164" s="78"/>
      <c r="I164" s="78"/>
    </row>
    <row r="165" spans="1:9" ht="12.75">
      <c r="A165" s="78"/>
      <c r="B165" s="78"/>
      <c r="C165" s="78"/>
      <c r="D165" s="78"/>
      <c r="E165" s="78"/>
      <c r="F165" s="78"/>
      <c r="G165" s="78"/>
      <c r="H165" s="78"/>
      <c r="I165" s="78"/>
    </row>
    <row r="166" spans="1:9" ht="12.75">
      <c r="A166" s="78"/>
      <c r="B166" s="78"/>
      <c r="C166" s="78"/>
      <c r="D166" s="78"/>
      <c r="E166" s="78"/>
      <c r="F166" s="78"/>
      <c r="G166" s="78"/>
      <c r="H166" s="78"/>
      <c r="I166" s="78"/>
    </row>
    <row r="167" spans="1:9" ht="12.75">
      <c r="A167" s="78"/>
      <c r="B167" s="78"/>
      <c r="C167" s="78"/>
      <c r="D167" s="78"/>
      <c r="E167" s="78"/>
      <c r="F167" s="78"/>
      <c r="G167" s="78"/>
      <c r="H167" s="78"/>
      <c r="I167" s="78"/>
    </row>
    <row r="168" spans="1:9" ht="12.75">
      <c r="A168" s="78"/>
      <c r="B168" s="78"/>
      <c r="C168" s="78"/>
      <c r="D168" s="78"/>
      <c r="E168" s="78"/>
      <c r="F168" s="78"/>
      <c r="G168" s="78"/>
      <c r="H168" s="78"/>
      <c r="I168" s="78"/>
    </row>
    <row r="169" spans="1:9" ht="12.75">
      <c r="A169" s="78"/>
      <c r="B169" s="78"/>
      <c r="C169" s="78"/>
      <c r="D169" s="78"/>
      <c r="E169" s="78"/>
      <c r="F169" s="78"/>
      <c r="G169" s="78"/>
      <c r="H169" s="78"/>
      <c r="I169" s="78"/>
    </row>
    <row r="170" spans="1:9" ht="12.75">
      <c r="A170" s="78"/>
      <c r="B170" s="78"/>
      <c r="C170" s="78"/>
      <c r="D170" s="78"/>
      <c r="E170" s="78"/>
      <c r="F170" s="78"/>
      <c r="G170" s="78"/>
      <c r="H170" s="78"/>
      <c r="I170" s="78"/>
    </row>
    <row r="171" spans="1:9" ht="12.75">
      <c r="A171" s="78"/>
      <c r="B171" s="78"/>
      <c r="C171" s="78"/>
      <c r="D171" s="78"/>
      <c r="E171" s="78"/>
      <c r="F171" s="78"/>
      <c r="G171" s="78"/>
      <c r="H171" s="78"/>
      <c r="I171" s="78"/>
    </row>
    <row r="172" spans="1:9" ht="12.75">
      <c r="A172" s="78"/>
      <c r="B172" s="78"/>
      <c r="C172" s="78"/>
      <c r="D172" s="78"/>
      <c r="E172" s="78"/>
      <c r="F172" s="78"/>
      <c r="G172" s="78"/>
      <c r="H172" s="78"/>
      <c r="I172" s="78"/>
    </row>
    <row r="173" spans="1:9" ht="12.75">
      <c r="A173" s="78"/>
      <c r="B173" s="78"/>
      <c r="C173" s="78"/>
      <c r="D173" s="78"/>
      <c r="E173" s="78"/>
      <c r="F173" s="78"/>
      <c r="G173" s="78"/>
      <c r="H173" s="78"/>
      <c r="I173" s="78"/>
    </row>
    <row r="174" spans="1:9" ht="12.75">
      <c r="A174" s="78"/>
      <c r="B174" s="78"/>
      <c r="C174" s="78"/>
      <c r="D174" s="78"/>
      <c r="E174" s="78"/>
      <c r="F174" s="78"/>
      <c r="G174" s="78"/>
      <c r="H174" s="78"/>
      <c r="I174" s="78"/>
    </row>
    <row r="175" spans="1:9" ht="12.75">
      <c r="A175" s="78"/>
      <c r="B175" s="78"/>
      <c r="C175" s="78"/>
      <c r="D175" s="78"/>
      <c r="E175" s="78"/>
      <c r="F175" s="78"/>
      <c r="G175" s="78"/>
      <c r="H175" s="78"/>
      <c r="I175" s="78"/>
    </row>
    <row r="176" spans="1:9" ht="12.75">
      <c r="A176" s="78"/>
      <c r="B176" s="78"/>
      <c r="C176" s="78"/>
      <c r="D176" s="78"/>
      <c r="E176" s="78"/>
      <c r="F176" s="78"/>
      <c r="G176" s="78"/>
      <c r="H176" s="78"/>
      <c r="I176" s="78"/>
    </row>
  </sheetData>
  <sheetProtection/>
  <printOptions/>
  <pageMargins left="0.3937007874015748" right="0.1968503937007874" top="0" bottom="0.1968503937007874" header="0.11811023622047245" footer="0.11811023622047245"/>
  <pageSetup horizontalDpi="600" verticalDpi="600" orientation="portrait" paperSize="9" scale="130" r:id="rId1"/>
  <ignoredErrors>
    <ignoredError sqref="I11 H16 H33:I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AB13" sqref="AB13"/>
    </sheetView>
  </sheetViews>
  <sheetFormatPr defaultColWidth="9.140625" defaultRowHeight="15"/>
  <cols>
    <col min="1" max="1" width="9.140625" style="0" customWidth="1"/>
    <col min="2" max="2" width="18.140625" style="0" customWidth="1"/>
    <col min="3" max="3" width="19.00390625" style="0" customWidth="1"/>
    <col min="4" max="4" width="3.28125" style="0" customWidth="1"/>
    <col min="5" max="5" width="3.421875" style="0" customWidth="1"/>
    <col min="6" max="6" width="4.8515625" style="0" customWidth="1"/>
    <col min="7" max="7" width="3.8515625" style="0" customWidth="1"/>
    <col min="8" max="8" width="3.57421875" style="0" customWidth="1"/>
    <col min="9" max="9" width="5.00390625" style="0" customWidth="1"/>
    <col min="10" max="10" width="3.28125" style="0" customWidth="1"/>
    <col min="11" max="11" width="4.00390625" style="0" customWidth="1"/>
    <col min="12" max="12" width="5.140625" style="0" customWidth="1"/>
    <col min="13" max="13" width="8.28125" style="0" hidden="1" customWidth="1"/>
    <col min="14" max="14" width="7.7109375" style="0" hidden="1" customWidth="1"/>
    <col min="15" max="15" width="8.00390625" style="0" hidden="1" customWidth="1"/>
    <col min="16" max="16" width="6.7109375" style="0" customWidth="1"/>
    <col min="17" max="17" width="8.57421875" style="0" customWidth="1"/>
    <col min="18" max="18" width="3.7109375" style="0" customWidth="1"/>
    <col min="19" max="19" width="4.421875" style="0" customWidth="1"/>
    <col min="20" max="21" width="5.140625" style="0" customWidth="1"/>
    <col min="22" max="22" width="7.7109375" style="0" customWidth="1"/>
  </cols>
  <sheetData>
    <row r="1" spans="1:22" ht="15">
      <c r="A1" s="4"/>
      <c r="B1" s="4"/>
      <c r="C1" s="4"/>
      <c r="D1" s="5" t="s">
        <v>37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4"/>
      <c r="T1" s="4"/>
      <c r="U1" s="4"/>
      <c r="V1" s="4"/>
    </row>
    <row r="2" spans="1:22" ht="15">
      <c r="A2" s="4"/>
      <c r="B2" s="4"/>
      <c r="C2" s="4"/>
      <c r="D2" s="4" t="s">
        <v>20</v>
      </c>
      <c r="E2" s="4"/>
      <c r="F2" s="4"/>
      <c r="G2" s="4" t="s">
        <v>21</v>
      </c>
      <c r="H2" s="4"/>
      <c r="I2" s="4"/>
      <c r="J2" s="4" t="s">
        <v>9</v>
      </c>
      <c r="K2" s="4"/>
      <c r="L2" s="4"/>
      <c r="M2" s="4"/>
      <c r="N2" s="4"/>
      <c r="O2" s="4"/>
      <c r="P2" s="4"/>
      <c r="Q2" s="4"/>
      <c r="R2" s="6" t="s">
        <v>38</v>
      </c>
      <c r="S2" s="4"/>
      <c r="T2" s="4"/>
      <c r="U2" s="4"/>
      <c r="V2" s="4"/>
    </row>
    <row r="3" spans="1:22" ht="34.5">
      <c r="A3" s="7" t="s">
        <v>6</v>
      </c>
      <c r="B3" s="8" t="s">
        <v>7</v>
      </c>
      <c r="C3" s="8" t="s">
        <v>8</v>
      </c>
      <c r="D3" s="9" t="s">
        <v>0</v>
      </c>
      <c r="E3" s="9" t="s">
        <v>1</v>
      </c>
      <c r="F3" s="9" t="s">
        <v>2</v>
      </c>
      <c r="G3" s="9" t="s">
        <v>0</v>
      </c>
      <c r="H3" s="9" t="s">
        <v>1</v>
      </c>
      <c r="I3" s="9" t="s">
        <v>2</v>
      </c>
      <c r="J3" s="9" t="s">
        <v>0</v>
      </c>
      <c r="K3" s="9" t="s">
        <v>1</v>
      </c>
      <c r="L3" s="9" t="s">
        <v>2</v>
      </c>
      <c r="M3" s="10" t="s">
        <v>4</v>
      </c>
      <c r="N3" s="10" t="s">
        <v>3</v>
      </c>
      <c r="O3" s="10" t="s">
        <v>5</v>
      </c>
      <c r="P3" s="10" t="s">
        <v>11</v>
      </c>
      <c r="Q3" s="10" t="s">
        <v>10</v>
      </c>
      <c r="R3" s="11" t="s">
        <v>0</v>
      </c>
      <c r="S3" s="9" t="s">
        <v>1</v>
      </c>
      <c r="T3" s="9" t="s">
        <v>2</v>
      </c>
      <c r="U3" s="9" t="s">
        <v>147</v>
      </c>
      <c r="V3" s="9" t="s">
        <v>14</v>
      </c>
    </row>
    <row r="4" spans="1:22" ht="12" customHeight="1">
      <c r="A4" s="12">
        <f>drivers_list!B2</f>
        <v>1</v>
      </c>
      <c r="B4" s="12" t="str">
        <f>drivers_list!C2</f>
        <v>Шагинян Татьяна</v>
      </c>
      <c r="C4" s="12" t="str">
        <f>drivers_list!E2</f>
        <v>Самойленко Людмила</v>
      </c>
      <c r="D4" s="13">
        <v>12</v>
      </c>
      <c r="E4" s="13">
        <v>22</v>
      </c>
      <c r="F4" s="14">
        <v>0</v>
      </c>
      <c r="G4" s="15">
        <v>13</v>
      </c>
      <c r="H4" s="15">
        <v>50</v>
      </c>
      <c r="I4" s="16">
        <v>0</v>
      </c>
      <c r="J4" s="17">
        <f>INT(O4/3600)</f>
        <v>1</v>
      </c>
      <c r="K4" s="17">
        <f>INT((O4-J4*3600)/60)</f>
        <v>28</v>
      </c>
      <c r="L4" s="18">
        <f>O4-(J4*3600+K4*60)</f>
        <v>0</v>
      </c>
      <c r="M4" s="18">
        <f>D4*3600+E4*60+F4</f>
        <v>44520</v>
      </c>
      <c r="N4" s="18">
        <f>G4*3600+H4*60+I4</f>
        <v>49800</v>
      </c>
      <c r="O4" s="18">
        <f>N4-M4</f>
        <v>5280</v>
      </c>
      <c r="P4" s="18" t="str">
        <f>IF(O4&lt;time_NORMS!A2,INT((time_NORMS!A2-O4+59)/60)*time_NORMS!F2,"0,00")</f>
        <v>0,00</v>
      </c>
      <c r="Q4" s="18">
        <f>IF(O4&gt;time_NORMS!A2,INT((O4-time_NORMS!A2)/60)*time_NORMS!G2,"0,00")</f>
        <v>110</v>
      </c>
      <c r="R4" s="20">
        <f>INT(V4/3600)</f>
        <v>0</v>
      </c>
      <c r="S4" s="21">
        <f>INT((V4-R4*3600)/60)</f>
        <v>1</v>
      </c>
      <c r="T4" s="19">
        <f>V4-(R4*3600+S4*60)</f>
        <v>50</v>
      </c>
      <c r="U4" s="36">
        <v>2</v>
      </c>
      <c r="V4" s="22">
        <f>SUM(P4,Q4)+(2-U4)*60</f>
        <v>110</v>
      </c>
    </row>
    <row r="5" spans="1:22" ht="12" customHeight="1">
      <c r="A5" s="12">
        <f>drivers_list!B3</f>
        <v>2</v>
      </c>
      <c r="B5" s="12" t="str">
        <f>drivers_list!C3</f>
        <v>Корж Юлия</v>
      </c>
      <c r="C5" s="12" t="str">
        <f>drivers_list!E3</f>
        <v>Шпортак Олександра</v>
      </c>
      <c r="D5" s="13">
        <v>12</v>
      </c>
      <c r="E5" s="13">
        <v>24</v>
      </c>
      <c r="F5" s="14">
        <v>0</v>
      </c>
      <c r="G5" s="15">
        <v>13</v>
      </c>
      <c r="H5" s="15">
        <v>41</v>
      </c>
      <c r="I5" s="16">
        <v>0</v>
      </c>
      <c r="J5" s="17">
        <f aca="true" t="shared" si="0" ref="J5:J38">INT(O5/3600)</f>
        <v>1</v>
      </c>
      <c r="K5" s="17">
        <f aca="true" t="shared" si="1" ref="K5:K38">INT((O5-J5*3600)/60)</f>
        <v>17</v>
      </c>
      <c r="L5" s="18">
        <f aca="true" t="shared" si="2" ref="L5:L38">O5-(J5*3600+K5*60)</f>
        <v>0</v>
      </c>
      <c r="M5" s="18">
        <f aca="true" t="shared" si="3" ref="M5:M38">D5*3600+E5*60+F5</f>
        <v>44640</v>
      </c>
      <c r="N5" s="18">
        <f aca="true" t="shared" si="4" ref="N5:N38">G5*3600+H5*60+I5</f>
        <v>49260</v>
      </c>
      <c r="O5" s="18">
        <f aca="true" t="shared" si="5" ref="O5:O38">N5-M5</f>
        <v>4620</v>
      </c>
      <c r="P5" s="18" t="str">
        <f>IF(O5&lt;time_NORMS!A3,INT((time_NORMS!A3-O5+59)/60)*time_NORMS!F3,"0,00")</f>
        <v>0,00</v>
      </c>
      <c r="Q5" s="18" t="str">
        <f>IF(O5&gt;time_NORMS!A3,INT((O5-time_NORMS!A3)/60)*time_NORMS!G3,"0,00")</f>
        <v>0,00</v>
      </c>
      <c r="R5" s="20">
        <f aca="true" t="shared" si="6" ref="R5:R38">INT(V5/3600)</f>
        <v>0</v>
      </c>
      <c r="S5" s="21">
        <f aca="true" t="shared" si="7" ref="S5:S38">INT((V5-R5*3600)/60)</f>
        <v>0</v>
      </c>
      <c r="T5" s="19">
        <f aca="true" t="shared" si="8" ref="T5:T38">V5-(R5*3600+S5*60)</f>
        <v>0</v>
      </c>
      <c r="U5" s="36">
        <v>2</v>
      </c>
      <c r="V5" s="22">
        <f aca="true" t="shared" si="9" ref="V5:V38">SUM(P5,Q5)+(2-U5)*60</f>
        <v>0</v>
      </c>
    </row>
    <row r="6" spans="1:22" ht="12" customHeight="1">
      <c r="A6" s="12">
        <f>drivers_list!B4</f>
        <v>3</v>
      </c>
      <c r="B6" s="12" t="str">
        <f>drivers_list!C4</f>
        <v>Коренєва Людмила </v>
      </c>
      <c r="C6" s="12" t="str">
        <f>drivers_list!E4</f>
        <v>Васіна Ірина</v>
      </c>
      <c r="D6" s="13">
        <v>12</v>
      </c>
      <c r="E6" s="13">
        <v>27</v>
      </c>
      <c r="F6" s="14">
        <v>0</v>
      </c>
      <c r="G6" s="15">
        <v>13</v>
      </c>
      <c r="H6" s="15">
        <v>51</v>
      </c>
      <c r="I6" s="16">
        <v>0</v>
      </c>
      <c r="J6" s="17">
        <f t="shared" si="0"/>
        <v>1</v>
      </c>
      <c r="K6" s="17">
        <f t="shared" si="1"/>
        <v>24</v>
      </c>
      <c r="L6" s="18">
        <f t="shared" si="2"/>
        <v>0</v>
      </c>
      <c r="M6" s="18">
        <f t="shared" si="3"/>
        <v>44820</v>
      </c>
      <c r="N6" s="18">
        <f t="shared" si="4"/>
        <v>49860</v>
      </c>
      <c r="O6" s="18">
        <f t="shared" si="5"/>
        <v>5040</v>
      </c>
      <c r="P6" s="18" t="str">
        <f>IF(O6&lt;time_NORMS!A4,INT((time_NORMS!A4-O6+59)/60)*time_NORMS!F4,"0,00")</f>
        <v>0,00</v>
      </c>
      <c r="Q6" s="18">
        <f>IF(O6&gt;time_NORMS!A4,INT((O6-time_NORMS!A4)/60)*time_NORMS!G4,"0,00")</f>
        <v>70</v>
      </c>
      <c r="R6" s="20">
        <f t="shared" si="6"/>
        <v>0</v>
      </c>
      <c r="S6" s="21">
        <f t="shared" si="7"/>
        <v>1</v>
      </c>
      <c r="T6" s="19">
        <f t="shared" si="8"/>
        <v>10</v>
      </c>
      <c r="U6" s="36">
        <v>2</v>
      </c>
      <c r="V6" s="22">
        <f t="shared" si="9"/>
        <v>70</v>
      </c>
    </row>
    <row r="7" spans="1:22" ht="12" customHeight="1">
      <c r="A7" s="12">
        <f>drivers_list!B5</f>
        <v>4</v>
      </c>
      <c r="B7" s="12" t="str">
        <f>drivers_list!C5</f>
        <v>Ничипоренко Тетяна</v>
      </c>
      <c r="C7" s="12" t="str">
        <f>drivers_list!E5</f>
        <v>Мініна Анастасія </v>
      </c>
      <c r="D7" s="13">
        <v>12</v>
      </c>
      <c r="E7" s="13">
        <v>29</v>
      </c>
      <c r="F7" s="14">
        <v>0</v>
      </c>
      <c r="G7" s="15">
        <v>13</v>
      </c>
      <c r="H7" s="15">
        <v>46</v>
      </c>
      <c r="I7" s="16">
        <v>0</v>
      </c>
      <c r="J7" s="17">
        <f t="shared" si="0"/>
        <v>1</v>
      </c>
      <c r="K7" s="17">
        <f t="shared" si="1"/>
        <v>17</v>
      </c>
      <c r="L7" s="18">
        <f t="shared" si="2"/>
        <v>0</v>
      </c>
      <c r="M7" s="18">
        <f t="shared" si="3"/>
        <v>44940</v>
      </c>
      <c r="N7" s="18">
        <f t="shared" si="4"/>
        <v>49560</v>
      </c>
      <c r="O7" s="18">
        <f t="shared" si="5"/>
        <v>4620</v>
      </c>
      <c r="P7" s="18" t="str">
        <f>IF(O7&lt;time_NORMS!A5,INT((time_NORMS!A5-O7+59)/60)*time_NORMS!F5,"0,00")</f>
        <v>0,00</v>
      </c>
      <c r="Q7" s="18" t="str">
        <f>IF(O7&gt;time_NORMS!A5,INT((O7-time_NORMS!A5)/60)*time_NORMS!G5,"0,00")</f>
        <v>0,00</v>
      </c>
      <c r="R7" s="20">
        <f t="shared" si="6"/>
        <v>0</v>
      </c>
      <c r="S7" s="21">
        <f t="shared" si="7"/>
        <v>0</v>
      </c>
      <c r="T7" s="19">
        <f t="shared" si="8"/>
        <v>0</v>
      </c>
      <c r="U7" s="36">
        <v>2</v>
      </c>
      <c r="V7" s="22">
        <f t="shared" si="9"/>
        <v>0</v>
      </c>
    </row>
    <row r="8" spans="1:22" ht="12" customHeight="1">
      <c r="A8" s="12">
        <f>drivers_list!B6</f>
        <v>5</v>
      </c>
      <c r="B8" s="12" t="str">
        <f>drivers_list!C6</f>
        <v>Юнашева Юлія</v>
      </c>
      <c r="C8" s="12" t="str">
        <f>drivers_list!E6</f>
        <v>Ігнатюк Наталія </v>
      </c>
      <c r="D8" s="13">
        <v>12</v>
      </c>
      <c r="E8" s="13">
        <v>30</v>
      </c>
      <c r="F8" s="14">
        <v>0</v>
      </c>
      <c r="G8" s="15">
        <v>13</v>
      </c>
      <c r="H8" s="15">
        <v>47</v>
      </c>
      <c r="I8" s="16">
        <v>0</v>
      </c>
      <c r="J8" s="17">
        <f t="shared" si="0"/>
        <v>1</v>
      </c>
      <c r="K8" s="17">
        <f t="shared" si="1"/>
        <v>17</v>
      </c>
      <c r="L8" s="18">
        <f t="shared" si="2"/>
        <v>0</v>
      </c>
      <c r="M8" s="18">
        <f t="shared" si="3"/>
        <v>45000</v>
      </c>
      <c r="N8" s="18">
        <f t="shared" si="4"/>
        <v>49620</v>
      </c>
      <c r="O8" s="18">
        <f t="shared" si="5"/>
        <v>4620</v>
      </c>
      <c r="P8" s="18" t="str">
        <f>IF(O8&lt;time_NORMS!A6,INT((time_NORMS!A6-O8+59)/60)*time_NORMS!F6,"0,00")</f>
        <v>0,00</v>
      </c>
      <c r="Q8" s="18" t="str">
        <f>IF(O8&gt;time_NORMS!A6,INT((O8-time_NORMS!A6)/60)*time_NORMS!G6,"0,00")</f>
        <v>0,00</v>
      </c>
      <c r="R8" s="20">
        <f t="shared" si="6"/>
        <v>0</v>
      </c>
      <c r="S8" s="21">
        <f t="shared" si="7"/>
        <v>0</v>
      </c>
      <c r="T8" s="19">
        <f t="shared" si="8"/>
        <v>0</v>
      </c>
      <c r="U8" s="36">
        <v>2</v>
      </c>
      <c r="V8" s="22">
        <f t="shared" si="9"/>
        <v>0</v>
      </c>
    </row>
    <row r="9" spans="1:22" ht="12" customHeight="1">
      <c r="A9" s="12">
        <f>drivers_list!B7</f>
        <v>6</v>
      </c>
      <c r="B9" s="12" t="str">
        <f>drivers_list!C7</f>
        <v>Паланская Ирина</v>
      </c>
      <c r="C9" s="12" t="str">
        <f>drivers_list!E7</f>
        <v>Литвинова Наталья</v>
      </c>
      <c r="D9" s="13">
        <v>12</v>
      </c>
      <c r="E9" s="13">
        <v>32</v>
      </c>
      <c r="F9" s="14">
        <v>0</v>
      </c>
      <c r="G9" s="15">
        <v>13</v>
      </c>
      <c r="H9" s="15">
        <v>43</v>
      </c>
      <c r="I9" s="16">
        <v>0</v>
      </c>
      <c r="J9" s="17">
        <f t="shared" si="0"/>
        <v>1</v>
      </c>
      <c r="K9" s="17">
        <f t="shared" si="1"/>
        <v>11</v>
      </c>
      <c r="L9" s="18">
        <f t="shared" si="2"/>
        <v>0</v>
      </c>
      <c r="M9" s="18">
        <f t="shared" si="3"/>
        <v>45120</v>
      </c>
      <c r="N9" s="18">
        <f t="shared" si="4"/>
        <v>49380</v>
      </c>
      <c r="O9" s="18">
        <f t="shared" si="5"/>
        <v>4260</v>
      </c>
      <c r="P9" s="18">
        <f>IF(O9&lt;time_NORMS!A7,INT((time_NORMS!A7-O9+59)/60)*time_NORMS!F7,"0,00")</f>
        <v>120</v>
      </c>
      <c r="Q9" s="18" t="str">
        <f>IF(O9&gt;time_NORMS!A7,INT((O9-time_NORMS!A7)/60)*time_NORMS!G7,"0,00")</f>
        <v>0,00</v>
      </c>
      <c r="R9" s="20">
        <f t="shared" si="6"/>
        <v>0</v>
      </c>
      <c r="S9" s="21">
        <f t="shared" si="7"/>
        <v>2</v>
      </c>
      <c r="T9" s="19">
        <f t="shared" si="8"/>
        <v>0</v>
      </c>
      <c r="U9" s="36">
        <v>2</v>
      </c>
      <c r="V9" s="22">
        <f t="shared" si="9"/>
        <v>120</v>
      </c>
    </row>
    <row r="10" spans="1:22" ht="12" customHeight="1">
      <c r="A10" s="12">
        <f>drivers_list!B8</f>
        <v>7</v>
      </c>
      <c r="B10" s="12" t="str">
        <f>drivers_list!C8</f>
        <v>Ожелевська Тетяна</v>
      </c>
      <c r="C10" s="12" t="str">
        <f>drivers_list!E8</f>
        <v>Соломатіна Юлія</v>
      </c>
      <c r="D10" s="13">
        <v>12</v>
      </c>
      <c r="E10" s="13">
        <v>34</v>
      </c>
      <c r="F10" s="14">
        <v>0</v>
      </c>
      <c r="G10" s="15">
        <v>13</v>
      </c>
      <c r="H10" s="15">
        <v>51</v>
      </c>
      <c r="I10" s="16">
        <v>0</v>
      </c>
      <c r="J10" s="17">
        <f t="shared" si="0"/>
        <v>1</v>
      </c>
      <c r="K10" s="17">
        <f t="shared" si="1"/>
        <v>17</v>
      </c>
      <c r="L10" s="18">
        <f t="shared" si="2"/>
        <v>0</v>
      </c>
      <c r="M10" s="18">
        <f t="shared" si="3"/>
        <v>45240</v>
      </c>
      <c r="N10" s="18">
        <f t="shared" si="4"/>
        <v>49860</v>
      </c>
      <c r="O10" s="18">
        <f t="shared" si="5"/>
        <v>4620</v>
      </c>
      <c r="P10" s="18" t="str">
        <f>IF(O10&lt;time_NORMS!A8,INT((time_NORMS!A8-O10+59)/60)*time_NORMS!F8,"0,00")</f>
        <v>0,00</v>
      </c>
      <c r="Q10" s="18" t="str">
        <f>IF(O10&gt;time_NORMS!A8,INT((O10-time_NORMS!A8)/60)*time_NORMS!G8,"0,00")</f>
        <v>0,00</v>
      </c>
      <c r="R10" s="20">
        <f t="shared" si="6"/>
        <v>0</v>
      </c>
      <c r="S10" s="21">
        <f t="shared" si="7"/>
        <v>0</v>
      </c>
      <c r="T10" s="19">
        <f t="shared" si="8"/>
        <v>0</v>
      </c>
      <c r="U10" s="36">
        <v>2</v>
      </c>
      <c r="V10" s="22">
        <f t="shared" si="9"/>
        <v>0</v>
      </c>
    </row>
    <row r="11" spans="1:22" ht="12" customHeight="1">
      <c r="A11" s="12">
        <f>drivers_list!B9</f>
        <v>8</v>
      </c>
      <c r="B11" s="12" t="str">
        <f>drivers_list!C9</f>
        <v>Дмитрук Наталія</v>
      </c>
      <c r="C11" s="12" t="str">
        <f>drivers_list!E9</f>
        <v>Голдабіна Наталя</v>
      </c>
      <c r="D11" s="13">
        <v>12</v>
      </c>
      <c r="E11" s="13">
        <v>36</v>
      </c>
      <c r="F11" s="14">
        <v>0</v>
      </c>
      <c r="G11" s="15">
        <v>13</v>
      </c>
      <c r="H11" s="15">
        <v>52</v>
      </c>
      <c r="I11" s="16">
        <v>0</v>
      </c>
      <c r="J11" s="17">
        <f t="shared" si="0"/>
        <v>1</v>
      </c>
      <c r="K11" s="17">
        <f t="shared" si="1"/>
        <v>16</v>
      </c>
      <c r="L11" s="18">
        <f t="shared" si="2"/>
        <v>0</v>
      </c>
      <c r="M11" s="18">
        <f t="shared" si="3"/>
        <v>45360</v>
      </c>
      <c r="N11" s="18">
        <f t="shared" si="4"/>
        <v>49920</v>
      </c>
      <c r="O11" s="18">
        <f t="shared" si="5"/>
        <v>4560</v>
      </c>
      <c r="P11" s="18">
        <f>IF(O11&lt;time_NORMS!A9,INT((time_NORMS!A9-O11+59)/60)*time_NORMS!F9,"0,00")</f>
        <v>20</v>
      </c>
      <c r="Q11" s="18" t="str">
        <f>IF(O11&gt;time_NORMS!A9,INT((O11-time_NORMS!A9)/60)*time_NORMS!G9,"0,00")</f>
        <v>0,00</v>
      </c>
      <c r="R11" s="20">
        <f t="shared" si="6"/>
        <v>0</v>
      </c>
      <c r="S11" s="21">
        <f t="shared" si="7"/>
        <v>0</v>
      </c>
      <c r="T11" s="19">
        <f t="shared" si="8"/>
        <v>20</v>
      </c>
      <c r="U11" s="36">
        <v>2</v>
      </c>
      <c r="V11" s="22">
        <f t="shared" si="9"/>
        <v>20</v>
      </c>
    </row>
    <row r="12" spans="1:22" ht="12" customHeight="1">
      <c r="A12" s="12">
        <f>drivers_list!B10</f>
        <v>9</v>
      </c>
      <c r="B12" s="12" t="str">
        <f>drivers_list!C10</f>
        <v>Самійленко Тетяна</v>
      </c>
      <c r="C12" s="12" t="str">
        <f>drivers_list!E10</f>
        <v>Самійленко Наталія</v>
      </c>
      <c r="D12" s="13">
        <v>12</v>
      </c>
      <c r="E12" s="13">
        <v>39</v>
      </c>
      <c r="F12" s="14">
        <v>0</v>
      </c>
      <c r="G12" s="15">
        <v>13</v>
      </c>
      <c r="H12" s="15">
        <v>56</v>
      </c>
      <c r="I12" s="16">
        <v>0</v>
      </c>
      <c r="J12" s="17">
        <f t="shared" si="0"/>
        <v>1</v>
      </c>
      <c r="K12" s="17">
        <f t="shared" si="1"/>
        <v>17</v>
      </c>
      <c r="L12" s="18">
        <f t="shared" si="2"/>
        <v>0</v>
      </c>
      <c r="M12" s="18">
        <f t="shared" si="3"/>
        <v>45540</v>
      </c>
      <c r="N12" s="18">
        <f t="shared" si="4"/>
        <v>50160</v>
      </c>
      <c r="O12" s="18">
        <f t="shared" si="5"/>
        <v>4620</v>
      </c>
      <c r="P12" s="18" t="str">
        <f>IF(O12&lt;time_NORMS!A10,INT((time_NORMS!A10-O12+59)/60)*time_NORMS!F10,"0,00")</f>
        <v>0,00</v>
      </c>
      <c r="Q12" s="18" t="str">
        <f>IF(O12&gt;time_NORMS!A10,INT((O12-time_NORMS!A10)/60)*time_NORMS!G10,"0,00")</f>
        <v>0,00</v>
      </c>
      <c r="R12" s="20">
        <f t="shared" si="6"/>
        <v>0</v>
      </c>
      <c r="S12" s="21">
        <f t="shared" si="7"/>
        <v>0</v>
      </c>
      <c r="T12" s="19">
        <f t="shared" si="8"/>
        <v>0</v>
      </c>
      <c r="U12" s="36">
        <v>2</v>
      </c>
      <c r="V12" s="22">
        <f t="shared" si="9"/>
        <v>0</v>
      </c>
    </row>
    <row r="13" spans="1:22" ht="12" customHeight="1">
      <c r="A13" s="12">
        <f>drivers_list!B11</f>
        <v>10</v>
      </c>
      <c r="B13" s="12" t="str">
        <f>drivers_list!C11</f>
        <v>Шинкаренко Олеся</v>
      </c>
      <c r="C13" s="12" t="str">
        <f>drivers_list!E11</f>
        <v>Сергеева Роксолана</v>
      </c>
      <c r="D13" s="13">
        <v>12</v>
      </c>
      <c r="E13" s="13">
        <v>41</v>
      </c>
      <c r="F13" s="14">
        <v>0</v>
      </c>
      <c r="G13" s="15">
        <v>13</v>
      </c>
      <c r="H13" s="15">
        <v>57</v>
      </c>
      <c r="I13" s="16">
        <v>0</v>
      </c>
      <c r="J13" s="17">
        <f t="shared" si="0"/>
        <v>1</v>
      </c>
      <c r="K13" s="17">
        <f t="shared" si="1"/>
        <v>16</v>
      </c>
      <c r="L13" s="18">
        <f t="shared" si="2"/>
        <v>0</v>
      </c>
      <c r="M13" s="18">
        <f t="shared" si="3"/>
        <v>45660</v>
      </c>
      <c r="N13" s="18">
        <f t="shared" si="4"/>
        <v>50220</v>
      </c>
      <c r="O13" s="18">
        <f t="shared" si="5"/>
        <v>4560</v>
      </c>
      <c r="P13" s="18">
        <f>IF(O13&lt;time_NORMS!A11,INT((time_NORMS!A11-O13+59)/60)*time_NORMS!F11,"0,00")</f>
        <v>20</v>
      </c>
      <c r="Q13" s="18" t="str">
        <f>IF(O13&gt;time_NORMS!A11,INT((O13-time_NORMS!A11)/60)*time_NORMS!G11,"0,00")</f>
        <v>0,00</v>
      </c>
      <c r="R13" s="20">
        <f t="shared" si="6"/>
        <v>0</v>
      </c>
      <c r="S13" s="21">
        <f t="shared" si="7"/>
        <v>0</v>
      </c>
      <c r="T13" s="19">
        <f t="shared" si="8"/>
        <v>20</v>
      </c>
      <c r="U13" s="36">
        <v>2</v>
      </c>
      <c r="V13" s="22">
        <f t="shared" si="9"/>
        <v>20</v>
      </c>
    </row>
    <row r="14" spans="1:22" ht="12" customHeight="1">
      <c r="A14" s="12">
        <f>drivers_list!B12</f>
        <v>11</v>
      </c>
      <c r="B14" s="12" t="str">
        <f>drivers_list!C12</f>
        <v>Софиенко Екатерина</v>
      </c>
      <c r="C14" s="12" t="str">
        <f>drivers_list!E12</f>
        <v>Луцик Алеся</v>
      </c>
      <c r="D14" s="13">
        <v>12</v>
      </c>
      <c r="E14" s="13">
        <v>44</v>
      </c>
      <c r="F14" s="14">
        <v>0</v>
      </c>
      <c r="G14" s="15">
        <v>14</v>
      </c>
      <c r="H14" s="15">
        <v>23</v>
      </c>
      <c r="I14" s="16">
        <v>0</v>
      </c>
      <c r="J14" s="17">
        <f t="shared" si="0"/>
        <v>1</v>
      </c>
      <c r="K14" s="17">
        <f t="shared" si="1"/>
        <v>39</v>
      </c>
      <c r="L14" s="18">
        <f t="shared" si="2"/>
        <v>0</v>
      </c>
      <c r="M14" s="18">
        <f t="shared" si="3"/>
        <v>45840</v>
      </c>
      <c r="N14" s="18">
        <f t="shared" si="4"/>
        <v>51780</v>
      </c>
      <c r="O14" s="18">
        <f t="shared" si="5"/>
        <v>5940</v>
      </c>
      <c r="P14" s="18" t="str">
        <f>IF(O14&lt;time_NORMS!A12,INT((time_NORMS!A12-O14+59)/60)*time_NORMS!F12,"0,00")</f>
        <v>0,00</v>
      </c>
      <c r="Q14" s="18">
        <f>IF(O14&gt;time_NORMS!A12,INT((O14-time_NORMS!A12)/60)*time_NORMS!G12,"0,00")</f>
        <v>220</v>
      </c>
      <c r="R14" s="20">
        <f t="shared" si="6"/>
        <v>0</v>
      </c>
      <c r="S14" s="21">
        <f t="shared" si="7"/>
        <v>3</v>
      </c>
      <c r="T14" s="19">
        <f t="shared" si="8"/>
        <v>40</v>
      </c>
      <c r="U14" s="36">
        <v>2</v>
      </c>
      <c r="V14" s="22">
        <f t="shared" si="9"/>
        <v>220</v>
      </c>
    </row>
    <row r="15" spans="1:22" ht="12" customHeight="1">
      <c r="A15" s="12">
        <f>drivers_list!B13</f>
        <v>12</v>
      </c>
      <c r="B15" s="12" t="str">
        <f>drivers_list!C13</f>
        <v>Станнаева Виктория</v>
      </c>
      <c r="C15" s="12" t="str">
        <f>drivers_list!E13</f>
        <v>Купцова Юлия</v>
      </c>
      <c r="D15" s="13">
        <v>12</v>
      </c>
      <c r="E15" s="13">
        <v>45</v>
      </c>
      <c r="F15" s="14">
        <v>0</v>
      </c>
      <c r="G15" s="15">
        <v>14</v>
      </c>
      <c r="H15" s="15">
        <v>22</v>
      </c>
      <c r="I15" s="16">
        <v>0</v>
      </c>
      <c r="J15" s="17">
        <f t="shared" si="0"/>
        <v>1</v>
      </c>
      <c r="K15" s="17">
        <f t="shared" si="1"/>
        <v>37</v>
      </c>
      <c r="L15" s="18">
        <f t="shared" si="2"/>
        <v>0</v>
      </c>
      <c r="M15" s="18">
        <f t="shared" si="3"/>
        <v>45900</v>
      </c>
      <c r="N15" s="18">
        <f t="shared" si="4"/>
        <v>51720</v>
      </c>
      <c r="O15" s="18">
        <f t="shared" si="5"/>
        <v>5820</v>
      </c>
      <c r="P15" s="18" t="str">
        <f>IF(O15&lt;time_NORMS!A13,INT((time_NORMS!A13-O15+59)/60)*time_NORMS!F13,"0,00")</f>
        <v>0,00</v>
      </c>
      <c r="Q15" s="18">
        <f>IF(O15&gt;time_NORMS!A13,INT((O15-time_NORMS!A13)/60)*time_NORMS!G13,"0,00")</f>
        <v>200</v>
      </c>
      <c r="R15" s="20">
        <f t="shared" si="6"/>
        <v>0</v>
      </c>
      <c r="S15" s="21">
        <f t="shared" si="7"/>
        <v>3</v>
      </c>
      <c r="T15" s="19">
        <f t="shared" si="8"/>
        <v>20</v>
      </c>
      <c r="U15" s="36">
        <v>2</v>
      </c>
      <c r="V15" s="22">
        <f t="shared" si="9"/>
        <v>200</v>
      </c>
    </row>
    <row r="16" spans="1:22" ht="12" customHeight="1">
      <c r="A16" s="12">
        <f>drivers_list!B14</f>
        <v>13</v>
      </c>
      <c r="B16" s="12" t="str">
        <f>drivers_list!C14</f>
        <v>Дементьєва Юлія</v>
      </c>
      <c r="C16" s="12" t="str">
        <f>drivers_list!E14</f>
        <v>Шебалденкова Олена</v>
      </c>
      <c r="D16" s="37">
        <v>12</v>
      </c>
      <c r="E16" s="37">
        <v>51</v>
      </c>
      <c r="F16" s="38">
        <v>0</v>
      </c>
      <c r="G16" s="37">
        <v>14</v>
      </c>
      <c r="H16" s="37">
        <v>63</v>
      </c>
      <c r="I16" s="38">
        <v>0</v>
      </c>
      <c r="J16" s="17">
        <f t="shared" si="0"/>
        <v>2</v>
      </c>
      <c r="K16" s="17">
        <f t="shared" si="1"/>
        <v>12</v>
      </c>
      <c r="L16" s="18">
        <f t="shared" si="2"/>
        <v>0</v>
      </c>
      <c r="M16" s="18">
        <f t="shared" si="3"/>
        <v>46260</v>
      </c>
      <c r="N16" s="18">
        <f t="shared" si="4"/>
        <v>54180</v>
      </c>
      <c r="O16" s="18">
        <f t="shared" si="5"/>
        <v>7920</v>
      </c>
      <c r="P16" s="18" t="str">
        <f>IF(O16&lt;time_NORMS!A14,INT((time_NORMS!A14-O16+59)/60)*time_NORMS!F14,"0,00")</f>
        <v>0,00</v>
      </c>
      <c r="Q16" s="18">
        <f>IF(O16&gt;time_NORMS!A14,INT((O16-time_NORMS!A14)/60)*time_NORMS!G14,"0,00")</f>
        <v>550</v>
      </c>
      <c r="R16" s="20">
        <f t="shared" si="6"/>
        <v>0</v>
      </c>
      <c r="S16" s="21">
        <f t="shared" si="7"/>
        <v>9</v>
      </c>
      <c r="T16" s="19">
        <f t="shared" si="8"/>
        <v>10</v>
      </c>
      <c r="U16" s="36">
        <v>2</v>
      </c>
      <c r="V16" s="22">
        <f t="shared" si="9"/>
        <v>550</v>
      </c>
    </row>
    <row r="17" spans="1:22" ht="12" customHeight="1">
      <c r="A17" s="12">
        <f>drivers_list!B15</f>
        <v>14</v>
      </c>
      <c r="B17" s="12" t="str">
        <f>drivers_list!C15</f>
        <v>Кулішенко Анна</v>
      </c>
      <c r="C17" s="12" t="str">
        <f>drivers_list!E15</f>
        <v>Двигон Юлія</v>
      </c>
      <c r="D17" s="13">
        <v>12</v>
      </c>
      <c r="E17" s="13">
        <v>47</v>
      </c>
      <c r="F17" s="14">
        <v>0</v>
      </c>
      <c r="G17" s="15">
        <v>14</v>
      </c>
      <c r="H17" s="15">
        <v>4</v>
      </c>
      <c r="I17" s="16">
        <v>0</v>
      </c>
      <c r="J17" s="17">
        <f t="shared" si="0"/>
        <v>1</v>
      </c>
      <c r="K17" s="17">
        <f t="shared" si="1"/>
        <v>17</v>
      </c>
      <c r="L17" s="18">
        <f t="shared" si="2"/>
        <v>0</v>
      </c>
      <c r="M17" s="18">
        <f t="shared" si="3"/>
        <v>46020</v>
      </c>
      <c r="N17" s="18">
        <f t="shared" si="4"/>
        <v>50640</v>
      </c>
      <c r="O17" s="18">
        <f t="shared" si="5"/>
        <v>4620</v>
      </c>
      <c r="P17" s="18" t="str">
        <f>IF(O17&lt;time_NORMS!A15,INT((time_NORMS!A15-O17+59)/60)*time_NORMS!F15,"0,00")</f>
        <v>0,00</v>
      </c>
      <c r="Q17" s="18" t="str">
        <f>IF(O17&gt;time_NORMS!A15,INT((O17-time_NORMS!A15)/60)*time_NORMS!G15,"0,00")</f>
        <v>0,00</v>
      </c>
      <c r="R17" s="20">
        <f t="shared" si="6"/>
        <v>0</v>
      </c>
      <c r="S17" s="21">
        <f t="shared" si="7"/>
        <v>0</v>
      </c>
      <c r="T17" s="19">
        <f t="shared" si="8"/>
        <v>0</v>
      </c>
      <c r="U17" s="36">
        <v>2</v>
      </c>
      <c r="V17" s="22">
        <f t="shared" si="9"/>
        <v>0</v>
      </c>
    </row>
    <row r="18" spans="1:22" ht="12" customHeight="1">
      <c r="A18" s="12">
        <f>drivers_list!B16</f>
        <v>15</v>
      </c>
      <c r="B18" s="12" t="str">
        <f>drivers_list!C16</f>
        <v>Хребтівська Надія</v>
      </c>
      <c r="C18" s="12" t="str">
        <f>drivers_list!E16</f>
        <v>Донченко Світлана</v>
      </c>
      <c r="D18" s="13">
        <v>12</v>
      </c>
      <c r="E18" s="13">
        <v>52</v>
      </c>
      <c r="F18" s="14">
        <v>0</v>
      </c>
      <c r="G18" s="15">
        <v>14</v>
      </c>
      <c r="H18" s="15">
        <v>9</v>
      </c>
      <c r="I18" s="16">
        <v>0</v>
      </c>
      <c r="J18" s="17">
        <f t="shared" si="0"/>
        <v>1</v>
      </c>
      <c r="K18" s="17">
        <f t="shared" si="1"/>
        <v>17</v>
      </c>
      <c r="L18" s="18">
        <f t="shared" si="2"/>
        <v>0</v>
      </c>
      <c r="M18" s="18">
        <f t="shared" si="3"/>
        <v>46320</v>
      </c>
      <c r="N18" s="18">
        <f t="shared" si="4"/>
        <v>50940</v>
      </c>
      <c r="O18" s="18">
        <f t="shared" si="5"/>
        <v>4620</v>
      </c>
      <c r="P18" s="18" t="str">
        <f>IF(O18&lt;time_NORMS!A16,INT((time_NORMS!A16-O18+59)/60)*time_NORMS!F16,"0,00")</f>
        <v>0,00</v>
      </c>
      <c r="Q18" s="18" t="str">
        <f>IF(O18&gt;time_NORMS!A16,INT((O18-time_NORMS!A16)/60)*time_NORMS!G16,"0,00")</f>
        <v>0,00</v>
      </c>
      <c r="R18" s="20">
        <f t="shared" si="6"/>
        <v>0</v>
      </c>
      <c r="S18" s="21">
        <f t="shared" si="7"/>
        <v>0</v>
      </c>
      <c r="T18" s="19">
        <f t="shared" si="8"/>
        <v>0</v>
      </c>
      <c r="U18" s="36">
        <v>2</v>
      </c>
      <c r="V18" s="22">
        <f t="shared" si="9"/>
        <v>0</v>
      </c>
    </row>
    <row r="19" spans="1:22" ht="12" customHeight="1">
      <c r="A19" s="12">
        <f>drivers_list!B17</f>
        <v>16</v>
      </c>
      <c r="B19" s="12" t="str">
        <f>drivers_list!C17</f>
        <v>Ткалич Ирина</v>
      </c>
      <c r="C19" s="12" t="str">
        <f>drivers_list!E17</f>
        <v>Дробович Анна</v>
      </c>
      <c r="D19" s="13">
        <v>12</v>
      </c>
      <c r="E19" s="13">
        <v>53</v>
      </c>
      <c r="F19" s="14">
        <v>0</v>
      </c>
      <c r="G19" s="15">
        <v>14</v>
      </c>
      <c r="H19" s="15">
        <v>10</v>
      </c>
      <c r="I19" s="16">
        <v>0</v>
      </c>
      <c r="J19" s="17">
        <f t="shared" si="0"/>
        <v>1</v>
      </c>
      <c r="K19" s="17">
        <f t="shared" si="1"/>
        <v>17</v>
      </c>
      <c r="L19" s="18">
        <f t="shared" si="2"/>
        <v>0</v>
      </c>
      <c r="M19" s="18">
        <f t="shared" si="3"/>
        <v>46380</v>
      </c>
      <c r="N19" s="18">
        <f t="shared" si="4"/>
        <v>51000</v>
      </c>
      <c r="O19" s="18">
        <f t="shared" si="5"/>
        <v>4620</v>
      </c>
      <c r="P19" s="18" t="str">
        <f>IF(O19&lt;time_NORMS!A17,INT((time_NORMS!A17-O19+59)/60)*time_NORMS!F17,"0,00")</f>
        <v>0,00</v>
      </c>
      <c r="Q19" s="18" t="str">
        <f>IF(O19&gt;time_NORMS!A17,INT((O19-time_NORMS!A17)/60)*time_NORMS!G17,"0,00")</f>
        <v>0,00</v>
      </c>
      <c r="R19" s="20">
        <f t="shared" si="6"/>
        <v>0</v>
      </c>
      <c r="S19" s="21">
        <f t="shared" si="7"/>
        <v>0</v>
      </c>
      <c r="T19" s="19">
        <f t="shared" si="8"/>
        <v>0</v>
      </c>
      <c r="U19" s="36">
        <v>2</v>
      </c>
      <c r="V19" s="22">
        <f t="shared" si="9"/>
        <v>0</v>
      </c>
    </row>
    <row r="20" spans="1:22" ht="12" customHeight="1">
      <c r="A20" s="12">
        <f>drivers_list!B18</f>
        <v>17</v>
      </c>
      <c r="B20" s="12" t="str">
        <f>drivers_list!C18</f>
        <v>Федорко Олександра</v>
      </c>
      <c r="C20" s="12" t="str">
        <f>drivers_list!E18</f>
        <v>Ольга Кресань</v>
      </c>
      <c r="D20" s="13">
        <v>12</v>
      </c>
      <c r="E20" s="13">
        <v>55</v>
      </c>
      <c r="F20" s="14">
        <v>0</v>
      </c>
      <c r="G20" s="15">
        <v>14</v>
      </c>
      <c r="H20" s="15">
        <v>12</v>
      </c>
      <c r="I20" s="16">
        <v>0</v>
      </c>
      <c r="J20" s="17">
        <f t="shared" si="0"/>
        <v>1</v>
      </c>
      <c r="K20" s="17">
        <f t="shared" si="1"/>
        <v>17</v>
      </c>
      <c r="L20" s="18">
        <f t="shared" si="2"/>
        <v>0</v>
      </c>
      <c r="M20" s="18">
        <f t="shared" si="3"/>
        <v>46500</v>
      </c>
      <c r="N20" s="18">
        <f t="shared" si="4"/>
        <v>51120</v>
      </c>
      <c r="O20" s="18">
        <f t="shared" si="5"/>
        <v>4620</v>
      </c>
      <c r="P20" s="18" t="str">
        <f>IF(O20&lt;time_NORMS!A18,INT((time_NORMS!A18-O20+59)/60)*time_NORMS!F18,"0,00")</f>
        <v>0,00</v>
      </c>
      <c r="Q20" s="18" t="str">
        <f>IF(O20&gt;time_NORMS!A18,INT((O20-time_NORMS!A18)/60)*time_NORMS!G18,"0,00")</f>
        <v>0,00</v>
      </c>
      <c r="R20" s="20">
        <f t="shared" si="6"/>
        <v>0</v>
      </c>
      <c r="S20" s="21">
        <f t="shared" si="7"/>
        <v>0</v>
      </c>
      <c r="T20" s="19">
        <f t="shared" si="8"/>
        <v>0</v>
      </c>
      <c r="U20" s="36">
        <v>2</v>
      </c>
      <c r="V20" s="22">
        <f t="shared" si="9"/>
        <v>0</v>
      </c>
    </row>
    <row r="21" spans="1:22" ht="12" customHeight="1">
      <c r="A21" s="12">
        <f>drivers_list!B19</f>
        <v>18</v>
      </c>
      <c r="B21" s="12" t="str">
        <f>drivers_list!C19</f>
        <v>Герасимчук Світлана</v>
      </c>
      <c r="C21" s="12" t="str">
        <f>drivers_list!E19</f>
        <v>Кравченко Людмила</v>
      </c>
      <c r="D21" s="13">
        <v>12</v>
      </c>
      <c r="E21" s="13">
        <v>57</v>
      </c>
      <c r="F21" s="14">
        <v>0</v>
      </c>
      <c r="G21" s="15">
        <v>14</v>
      </c>
      <c r="H21" s="15">
        <v>14</v>
      </c>
      <c r="I21" s="16">
        <v>0</v>
      </c>
      <c r="J21" s="17">
        <f t="shared" si="0"/>
        <v>1</v>
      </c>
      <c r="K21" s="17">
        <f t="shared" si="1"/>
        <v>17</v>
      </c>
      <c r="L21" s="18">
        <f t="shared" si="2"/>
        <v>0</v>
      </c>
      <c r="M21" s="18">
        <f t="shared" si="3"/>
        <v>46620</v>
      </c>
      <c r="N21" s="18">
        <f t="shared" si="4"/>
        <v>51240</v>
      </c>
      <c r="O21" s="18">
        <f t="shared" si="5"/>
        <v>4620</v>
      </c>
      <c r="P21" s="18" t="str">
        <f>IF(O21&lt;time_NORMS!A19,INT((time_NORMS!A19-O21+59)/60)*time_NORMS!F19,"0,00")</f>
        <v>0,00</v>
      </c>
      <c r="Q21" s="18" t="str">
        <f>IF(O21&gt;time_NORMS!A19,INT((O21-time_NORMS!A19)/60)*time_NORMS!G19,"0,00")</f>
        <v>0,00</v>
      </c>
      <c r="R21" s="20">
        <f t="shared" si="6"/>
        <v>0</v>
      </c>
      <c r="S21" s="21">
        <f t="shared" si="7"/>
        <v>0</v>
      </c>
      <c r="T21" s="19">
        <f t="shared" si="8"/>
        <v>0</v>
      </c>
      <c r="U21" s="36">
        <v>2</v>
      </c>
      <c r="V21" s="22">
        <f t="shared" si="9"/>
        <v>0</v>
      </c>
    </row>
    <row r="22" spans="1:22" ht="12" customHeight="1">
      <c r="A22" s="12">
        <f>drivers_list!B20</f>
        <v>19</v>
      </c>
      <c r="B22" s="12" t="str">
        <f>drivers_list!C20</f>
        <v>Букасова Анна</v>
      </c>
      <c r="C22" s="12" t="str">
        <f>drivers_list!E20</f>
        <v>Матюшенко Олена</v>
      </c>
      <c r="D22" s="13">
        <v>12</v>
      </c>
      <c r="E22" s="13">
        <v>59</v>
      </c>
      <c r="F22" s="14">
        <v>0</v>
      </c>
      <c r="G22" s="15">
        <v>14</v>
      </c>
      <c r="H22" s="15">
        <v>16</v>
      </c>
      <c r="I22" s="16">
        <v>0</v>
      </c>
      <c r="J22" s="17">
        <f t="shared" si="0"/>
        <v>1</v>
      </c>
      <c r="K22" s="17">
        <f t="shared" si="1"/>
        <v>17</v>
      </c>
      <c r="L22" s="18">
        <f t="shared" si="2"/>
        <v>0</v>
      </c>
      <c r="M22" s="18">
        <f t="shared" si="3"/>
        <v>46740</v>
      </c>
      <c r="N22" s="18">
        <f t="shared" si="4"/>
        <v>51360</v>
      </c>
      <c r="O22" s="18">
        <f t="shared" si="5"/>
        <v>4620</v>
      </c>
      <c r="P22" s="18" t="str">
        <f>IF(O22&lt;time_NORMS!A20,INT((time_NORMS!A20-O22+59)/60)*time_NORMS!F20,"0,00")</f>
        <v>0,00</v>
      </c>
      <c r="Q22" s="18" t="str">
        <f>IF(O22&gt;time_NORMS!A20,INT((O22-time_NORMS!A20)/60)*time_NORMS!G20,"0,00")</f>
        <v>0,00</v>
      </c>
      <c r="R22" s="20">
        <f t="shared" si="6"/>
        <v>0</v>
      </c>
      <c r="S22" s="21">
        <f t="shared" si="7"/>
        <v>0</v>
      </c>
      <c r="T22" s="19">
        <f t="shared" si="8"/>
        <v>0</v>
      </c>
      <c r="U22" s="36">
        <v>2</v>
      </c>
      <c r="V22" s="22">
        <f t="shared" si="9"/>
        <v>0</v>
      </c>
    </row>
    <row r="23" spans="1:22" ht="12" customHeight="1">
      <c r="A23" s="12">
        <f>drivers_list!B21</f>
        <v>20</v>
      </c>
      <c r="B23" s="12" t="str">
        <f>drivers_list!C21</f>
        <v>Резанко Ольга </v>
      </c>
      <c r="C23" s="12" t="str">
        <f>drivers_list!E21</f>
        <v>Котенко Оксана</v>
      </c>
      <c r="D23" s="13">
        <v>13</v>
      </c>
      <c r="E23" s="13">
        <v>1</v>
      </c>
      <c r="F23" s="14">
        <v>0</v>
      </c>
      <c r="G23" s="15">
        <v>14</v>
      </c>
      <c r="H23" s="15">
        <v>18</v>
      </c>
      <c r="I23" s="16">
        <v>0</v>
      </c>
      <c r="J23" s="17">
        <f t="shared" si="0"/>
        <v>1</v>
      </c>
      <c r="K23" s="17">
        <f t="shared" si="1"/>
        <v>17</v>
      </c>
      <c r="L23" s="18">
        <f t="shared" si="2"/>
        <v>0</v>
      </c>
      <c r="M23" s="18">
        <f t="shared" si="3"/>
        <v>46860</v>
      </c>
      <c r="N23" s="18">
        <f t="shared" si="4"/>
        <v>51480</v>
      </c>
      <c r="O23" s="18">
        <f t="shared" si="5"/>
        <v>4620</v>
      </c>
      <c r="P23" s="18" t="str">
        <f>IF(O23&lt;time_NORMS!A21,INT((time_NORMS!A21-O23+59)/60)*time_NORMS!F21,"0,00")</f>
        <v>0,00</v>
      </c>
      <c r="Q23" s="18" t="str">
        <f>IF(O23&gt;time_NORMS!A21,INT((O23-time_NORMS!A21)/60)*time_NORMS!G21,"0,00")</f>
        <v>0,00</v>
      </c>
      <c r="R23" s="20">
        <f t="shared" si="6"/>
        <v>0</v>
      </c>
      <c r="S23" s="21">
        <f t="shared" si="7"/>
        <v>0</v>
      </c>
      <c r="T23" s="19">
        <f t="shared" si="8"/>
        <v>0</v>
      </c>
      <c r="U23" s="36">
        <v>2</v>
      </c>
      <c r="V23" s="22">
        <f t="shared" si="9"/>
        <v>0</v>
      </c>
    </row>
    <row r="24" spans="1:22" ht="12" customHeight="1">
      <c r="A24" s="12">
        <f>drivers_list!B22</f>
        <v>21</v>
      </c>
      <c r="B24" s="12" t="str">
        <f>drivers_list!C22</f>
        <v>Цвєткова Альона </v>
      </c>
      <c r="C24" s="12" t="str">
        <f>drivers_list!E22</f>
        <v>Горбаченко Наталія</v>
      </c>
      <c r="D24" s="13">
        <v>13</v>
      </c>
      <c r="E24" s="13">
        <v>3</v>
      </c>
      <c r="F24" s="14">
        <v>0</v>
      </c>
      <c r="G24" s="15">
        <v>14</v>
      </c>
      <c r="H24" s="15">
        <v>20</v>
      </c>
      <c r="I24" s="16">
        <v>0</v>
      </c>
      <c r="J24" s="17">
        <f t="shared" si="0"/>
        <v>1</v>
      </c>
      <c r="K24" s="17">
        <f t="shared" si="1"/>
        <v>17</v>
      </c>
      <c r="L24" s="18">
        <f t="shared" si="2"/>
        <v>0</v>
      </c>
      <c r="M24" s="18">
        <f t="shared" si="3"/>
        <v>46980</v>
      </c>
      <c r="N24" s="18">
        <f t="shared" si="4"/>
        <v>51600</v>
      </c>
      <c r="O24" s="18">
        <f t="shared" si="5"/>
        <v>4620</v>
      </c>
      <c r="P24" s="18" t="str">
        <f>IF(O24&lt;time_NORMS!A22,INT((time_NORMS!A22-O24+59)/60)*time_NORMS!F22,"0,00")</f>
        <v>0,00</v>
      </c>
      <c r="Q24" s="18" t="str">
        <f>IF(O24&gt;time_NORMS!A22,INT((O24-time_NORMS!A22)/60)*time_NORMS!G22,"0,00")</f>
        <v>0,00</v>
      </c>
      <c r="R24" s="20">
        <f t="shared" si="6"/>
        <v>0</v>
      </c>
      <c r="S24" s="21">
        <f t="shared" si="7"/>
        <v>0</v>
      </c>
      <c r="T24" s="19">
        <f t="shared" si="8"/>
        <v>0</v>
      </c>
      <c r="U24" s="36">
        <v>2</v>
      </c>
      <c r="V24" s="22">
        <f t="shared" si="9"/>
        <v>0</v>
      </c>
    </row>
    <row r="25" spans="1:22" ht="12" customHeight="1">
      <c r="A25" s="12">
        <f>drivers_list!B23</f>
        <v>22</v>
      </c>
      <c r="B25" s="12" t="str">
        <f>drivers_list!C23</f>
        <v>Скопець Тетяна</v>
      </c>
      <c r="C25" s="12" t="str">
        <f>drivers_list!E23</f>
        <v>Гомонай Олена </v>
      </c>
      <c r="D25" s="13">
        <v>13</v>
      </c>
      <c r="E25" s="13">
        <v>5</v>
      </c>
      <c r="F25" s="14">
        <v>0</v>
      </c>
      <c r="G25" s="15">
        <v>14</v>
      </c>
      <c r="H25" s="15">
        <v>22</v>
      </c>
      <c r="I25" s="16">
        <v>0</v>
      </c>
      <c r="J25" s="17">
        <f t="shared" si="0"/>
        <v>1</v>
      </c>
      <c r="K25" s="17">
        <f t="shared" si="1"/>
        <v>17</v>
      </c>
      <c r="L25" s="18">
        <f t="shared" si="2"/>
        <v>0</v>
      </c>
      <c r="M25" s="18">
        <f t="shared" si="3"/>
        <v>47100</v>
      </c>
      <c r="N25" s="18">
        <f t="shared" si="4"/>
        <v>51720</v>
      </c>
      <c r="O25" s="18">
        <f t="shared" si="5"/>
        <v>4620</v>
      </c>
      <c r="P25" s="18" t="str">
        <f>IF(O25&lt;time_NORMS!A23,INT((time_NORMS!A23-O25+59)/60)*time_NORMS!F23,"0,00")</f>
        <v>0,00</v>
      </c>
      <c r="Q25" s="18" t="str">
        <f>IF(O25&gt;time_NORMS!A23,INT((O25-time_NORMS!A23)/60)*time_NORMS!G23,"0,00")</f>
        <v>0,00</v>
      </c>
      <c r="R25" s="20">
        <f t="shared" si="6"/>
        <v>0</v>
      </c>
      <c r="S25" s="21">
        <f t="shared" si="7"/>
        <v>0</v>
      </c>
      <c r="T25" s="19">
        <f t="shared" si="8"/>
        <v>0</v>
      </c>
      <c r="U25" s="36">
        <v>2</v>
      </c>
      <c r="V25" s="22">
        <f t="shared" si="9"/>
        <v>0</v>
      </c>
    </row>
    <row r="26" spans="1:22" ht="12" customHeight="1">
      <c r="A26" s="12">
        <f>drivers_list!B24</f>
        <v>23</v>
      </c>
      <c r="B26" s="12" t="str">
        <f>drivers_list!C24</f>
        <v>Кравец Ирина</v>
      </c>
      <c r="C26" s="12" t="str">
        <f>drivers_list!E24</f>
        <v>Соколова Руслана</v>
      </c>
      <c r="D26" s="13">
        <v>13</v>
      </c>
      <c r="E26" s="13">
        <v>7</v>
      </c>
      <c r="F26" s="14">
        <v>0</v>
      </c>
      <c r="G26" s="15">
        <v>14</v>
      </c>
      <c r="H26" s="15">
        <v>24</v>
      </c>
      <c r="I26" s="16">
        <v>0</v>
      </c>
      <c r="J26" s="17">
        <f t="shared" si="0"/>
        <v>1</v>
      </c>
      <c r="K26" s="17">
        <f t="shared" si="1"/>
        <v>17</v>
      </c>
      <c r="L26" s="18">
        <f t="shared" si="2"/>
        <v>0</v>
      </c>
      <c r="M26" s="18">
        <f t="shared" si="3"/>
        <v>47220</v>
      </c>
      <c r="N26" s="18">
        <f t="shared" si="4"/>
        <v>51840</v>
      </c>
      <c r="O26" s="18">
        <f t="shared" si="5"/>
        <v>4620</v>
      </c>
      <c r="P26" s="18" t="str">
        <f>IF(O26&lt;time_NORMS!A24,INT((time_NORMS!A24-O26+59)/60)*time_NORMS!F24,"0,00")</f>
        <v>0,00</v>
      </c>
      <c r="Q26" s="18" t="str">
        <f>IF(O26&gt;time_NORMS!A24,INT((O26-time_NORMS!A24)/60)*time_NORMS!G24,"0,00")</f>
        <v>0,00</v>
      </c>
      <c r="R26" s="20">
        <f t="shared" si="6"/>
        <v>0</v>
      </c>
      <c r="S26" s="21">
        <f t="shared" si="7"/>
        <v>0</v>
      </c>
      <c r="T26" s="19">
        <f t="shared" si="8"/>
        <v>0</v>
      </c>
      <c r="U26" s="36">
        <v>2</v>
      </c>
      <c r="V26" s="22">
        <f t="shared" si="9"/>
        <v>0</v>
      </c>
    </row>
    <row r="27" spans="1:22" ht="12" customHeight="1">
      <c r="A27" s="12">
        <f>drivers_list!B25</f>
        <v>24</v>
      </c>
      <c r="B27" s="12" t="str">
        <f>drivers_list!C25</f>
        <v>МИЛАШКА</v>
      </c>
      <c r="C27" s="12" t="str">
        <f>drivers_list!E25</f>
        <v>Шуригіна Ганна</v>
      </c>
      <c r="D27" s="13">
        <v>13</v>
      </c>
      <c r="E27" s="13">
        <v>9</v>
      </c>
      <c r="F27" s="14">
        <v>0</v>
      </c>
      <c r="G27" s="15">
        <v>14</v>
      </c>
      <c r="H27" s="15">
        <v>26</v>
      </c>
      <c r="I27" s="16">
        <v>0</v>
      </c>
      <c r="J27" s="17">
        <f t="shared" si="0"/>
        <v>1</v>
      </c>
      <c r="K27" s="17">
        <f t="shared" si="1"/>
        <v>17</v>
      </c>
      <c r="L27" s="18">
        <f t="shared" si="2"/>
        <v>0</v>
      </c>
      <c r="M27" s="18">
        <f t="shared" si="3"/>
        <v>47340</v>
      </c>
      <c r="N27" s="18">
        <f t="shared" si="4"/>
        <v>51960</v>
      </c>
      <c r="O27" s="18">
        <f t="shared" si="5"/>
        <v>4620</v>
      </c>
      <c r="P27" s="18" t="str">
        <f>IF(O27&lt;time_NORMS!A25,INT((time_NORMS!A25-O27+59)/60)*time_NORMS!F25,"0,00")</f>
        <v>0,00</v>
      </c>
      <c r="Q27" s="18" t="str">
        <f>IF(O27&gt;time_NORMS!A25,INT((O27-time_NORMS!A25)/60)*time_NORMS!G25,"0,00")</f>
        <v>0,00</v>
      </c>
      <c r="R27" s="20">
        <f t="shared" si="6"/>
        <v>0</v>
      </c>
      <c r="S27" s="21">
        <f t="shared" si="7"/>
        <v>0</v>
      </c>
      <c r="T27" s="19">
        <f t="shared" si="8"/>
        <v>0</v>
      </c>
      <c r="U27" s="36">
        <v>2</v>
      </c>
      <c r="V27" s="22">
        <f t="shared" si="9"/>
        <v>0</v>
      </c>
    </row>
    <row r="28" spans="1:22" ht="12" customHeight="1">
      <c r="A28" s="12">
        <f>drivers_list!B26</f>
        <v>25</v>
      </c>
      <c r="B28" s="12" t="str">
        <f>drivers_list!C26</f>
        <v>Медведченко Лолита</v>
      </c>
      <c r="C28" s="12" t="str">
        <f>drivers_list!E26</f>
        <v>Бойченко Валентина</v>
      </c>
      <c r="D28" s="13">
        <v>13</v>
      </c>
      <c r="E28" s="13">
        <v>11</v>
      </c>
      <c r="F28" s="14">
        <v>0</v>
      </c>
      <c r="G28" s="15">
        <v>14</v>
      </c>
      <c r="H28" s="15">
        <v>28</v>
      </c>
      <c r="I28" s="16">
        <v>0</v>
      </c>
      <c r="J28" s="17">
        <f t="shared" si="0"/>
        <v>1</v>
      </c>
      <c r="K28" s="17">
        <f t="shared" si="1"/>
        <v>17</v>
      </c>
      <c r="L28" s="18">
        <f t="shared" si="2"/>
        <v>0</v>
      </c>
      <c r="M28" s="18">
        <f t="shared" si="3"/>
        <v>47460</v>
      </c>
      <c r="N28" s="18">
        <f t="shared" si="4"/>
        <v>52080</v>
      </c>
      <c r="O28" s="18">
        <f t="shared" si="5"/>
        <v>4620</v>
      </c>
      <c r="P28" s="18" t="str">
        <f>IF(O28&lt;time_NORMS!A26,INT((time_NORMS!A26-O28+59)/60)*time_NORMS!F26,"0,00")</f>
        <v>0,00</v>
      </c>
      <c r="Q28" s="18" t="str">
        <f>IF(O28&gt;time_NORMS!A26,INT((O28-time_NORMS!A26)/60)*time_NORMS!G26,"0,00")</f>
        <v>0,00</v>
      </c>
      <c r="R28" s="20">
        <f t="shared" si="6"/>
        <v>0</v>
      </c>
      <c r="S28" s="21">
        <f t="shared" si="7"/>
        <v>0</v>
      </c>
      <c r="T28" s="19">
        <f t="shared" si="8"/>
        <v>0</v>
      </c>
      <c r="U28" s="36">
        <v>2</v>
      </c>
      <c r="V28" s="22">
        <f t="shared" si="9"/>
        <v>0</v>
      </c>
    </row>
    <row r="29" spans="1:22" ht="12" customHeight="1">
      <c r="A29" s="12">
        <f>drivers_list!B27</f>
        <v>26</v>
      </c>
      <c r="B29" s="12" t="str">
        <f>drivers_list!C27</f>
        <v>Селіщева Жанна</v>
      </c>
      <c r="C29" s="12" t="str">
        <f>drivers_list!E27</f>
        <v>Богорська Марія </v>
      </c>
      <c r="D29" s="13">
        <v>13</v>
      </c>
      <c r="E29" s="13">
        <v>13</v>
      </c>
      <c r="F29" s="14">
        <v>0</v>
      </c>
      <c r="G29" s="15">
        <v>14</v>
      </c>
      <c r="H29" s="15">
        <v>42</v>
      </c>
      <c r="I29" s="16">
        <v>0</v>
      </c>
      <c r="J29" s="17">
        <f t="shared" si="0"/>
        <v>1</v>
      </c>
      <c r="K29" s="17">
        <f t="shared" si="1"/>
        <v>29</v>
      </c>
      <c r="L29" s="18">
        <f t="shared" si="2"/>
        <v>0</v>
      </c>
      <c r="M29" s="18">
        <f t="shared" si="3"/>
        <v>47580</v>
      </c>
      <c r="N29" s="18">
        <f t="shared" si="4"/>
        <v>52920</v>
      </c>
      <c r="O29" s="18">
        <f t="shared" si="5"/>
        <v>5340</v>
      </c>
      <c r="P29" s="18" t="str">
        <f>IF(O29&lt;time_NORMS!A27,INT((time_NORMS!A27-O29+59)/60)*time_NORMS!F27,"0,00")</f>
        <v>0,00</v>
      </c>
      <c r="Q29" s="18">
        <f>IF(O29&gt;time_NORMS!A27,INT((O29-time_NORMS!A27)/60)*time_NORMS!G27,"0,00")</f>
        <v>120</v>
      </c>
      <c r="R29" s="20">
        <f t="shared" si="6"/>
        <v>0</v>
      </c>
      <c r="S29" s="21">
        <f t="shared" si="7"/>
        <v>2</v>
      </c>
      <c r="T29" s="19">
        <f t="shared" si="8"/>
        <v>0</v>
      </c>
      <c r="U29" s="36">
        <v>2</v>
      </c>
      <c r="V29" s="22">
        <f t="shared" si="9"/>
        <v>120</v>
      </c>
    </row>
    <row r="30" spans="1:22" ht="12" customHeight="1">
      <c r="A30" s="12">
        <f>drivers_list!B28</f>
        <v>27</v>
      </c>
      <c r="B30" s="12" t="str">
        <f>drivers_list!C28</f>
        <v>Постановська Ірина</v>
      </c>
      <c r="C30" s="12" t="str">
        <f>drivers_list!E28</f>
        <v>Перелигіна Наталія </v>
      </c>
      <c r="D30" s="13">
        <v>13</v>
      </c>
      <c r="E30" s="13">
        <v>15</v>
      </c>
      <c r="F30" s="14">
        <v>0</v>
      </c>
      <c r="G30" s="15">
        <v>14</v>
      </c>
      <c r="H30" s="15">
        <v>41</v>
      </c>
      <c r="I30" s="16">
        <v>0</v>
      </c>
      <c r="J30" s="17">
        <f t="shared" si="0"/>
        <v>1</v>
      </c>
      <c r="K30" s="17">
        <f t="shared" si="1"/>
        <v>26</v>
      </c>
      <c r="L30" s="18">
        <f t="shared" si="2"/>
        <v>0</v>
      </c>
      <c r="M30" s="18">
        <f t="shared" si="3"/>
        <v>47700</v>
      </c>
      <c r="N30" s="18">
        <f t="shared" si="4"/>
        <v>52860</v>
      </c>
      <c r="O30" s="18">
        <f t="shared" si="5"/>
        <v>5160</v>
      </c>
      <c r="P30" s="18" t="str">
        <f>IF(O30&lt;time_NORMS!A28,INT((time_NORMS!A28-O30+59)/60)*time_NORMS!F28,"0,00")</f>
        <v>0,00</v>
      </c>
      <c r="Q30" s="18">
        <f>IF(O30&gt;time_NORMS!A28,INT((O30-time_NORMS!A28)/60)*time_NORMS!G28,"0,00")</f>
        <v>90</v>
      </c>
      <c r="R30" s="20">
        <f t="shared" si="6"/>
        <v>0</v>
      </c>
      <c r="S30" s="21">
        <f t="shared" si="7"/>
        <v>1</v>
      </c>
      <c r="T30" s="19">
        <f t="shared" si="8"/>
        <v>30</v>
      </c>
      <c r="U30" s="36">
        <v>2</v>
      </c>
      <c r="V30" s="22">
        <f t="shared" si="9"/>
        <v>90</v>
      </c>
    </row>
    <row r="31" spans="1:22" ht="12" customHeight="1">
      <c r="A31" s="12">
        <f>drivers_list!B29</f>
        <v>28</v>
      </c>
      <c r="B31" s="12" t="str">
        <f>drivers_list!C29</f>
        <v>Кущ Олена </v>
      </c>
      <c r="C31" s="12" t="str">
        <f>drivers_list!E29</f>
        <v>Касмінко  Наталія </v>
      </c>
      <c r="D31" s="13">
        <v>13</v>
      </c>
      <c r="E31" s="13">
        <v>17</v>
      </c>
      <c r="F31" s="14">
        <v>0</v>
      </c>
      <c r="G31" s="15">
        <v>14</v>
      </c>
      <c r="H31" s="15">
        <v>34</v>
      </c>
      <c r="I31" s="16">
        <v>0</v>
      </c>
      <c r="J31" s="17">
        <f t="shared" si="0"/>
        <v>1</v>
      </c>
      <c r="K31" s="17">
        <f t="shared" si="1"/>
        <v>17</v>
      </c>
      <c r="L31" s="18">
        <f t="shared" si="2"/>
        <v>0</v>
      </c>
      <c r="M31" s="18">
        <f t="shared" si="3"/>
        <v>47820</v>
      </c>
      <c r="N31" s="18">
        <f t="shared" si="4"/>
        <v>52440</v>
      </c>
      <c r="O31" s="18">
        <f t="shared" si="5"/>
        <v>4620</v>
      </c>
      <c r="P31" s="18" t="str">
        <f>IF(O31&lt;time_NORMS!A29,INT((time_NORMS!A29-O31+59)/60)*time_NORMS!F29,"0,00")</f>
        <v>0,00</v>
      </c>
      <c r="Q31" s="18" t="str">
        <f>IF(O31&gt;time_NORMS!A29,INT((O31-time_NORMS!A29)/60)*time_NORMS!G29,"0,00")</f>
        <v>0,00</v>
      </c>
      <c r="R31" s="20">
        <f t="shared" si="6"/>
        <v>0</v>
      </c>
      <c r="S31" s="21">
        <f t="shared" si="7"/>
        <v>0</v>
      </c>
      <c r="T31" s="19">
        <f t="shared" si="8"/>
        <v>0</v>
      </c>
      <c r="U31" s="36">
        <v>2</v>
      </c>
      <c r="V31" s="22">
        <f t="shared" si="9"/>
        <v>0</v>
      </c>
    </row>
    <row r="32" spans="1:22" ht="12" customHeight="1">
      <c r="A32" s="12">
        <f>drivers_list!B30</f>
        <v>29</v>
      </c>
      <c r="B32" s="12" t="str">
        <f>drivers_list!C30</f>
        <v>Славінська Наталія</v>
      </c>
      <c r="C32" s="12" t="str">
        <f>drivers_list!E30</f>
        <v>Лещінська Вікторія </v>
      </c>
      <c r="D32" s="13">
        <v>13</v>
      </c>
      <c r="E32" s="13">
        <v>19</v>
      </c>
      <c r="F32" s="14">
        <v>0</v>
      </c>
      <c r="G32" s="15">
        <v>15</v>
      </c>
      <c r="H32" s="15">
        <v>19</v>
      </c>
      <c r="I32" s="16">
        <v>0</v>
      </c>
      <c r="J32" s="17">
        <f t="shared" si="0"/>
        <v>2</v>
      </c>
      <c r="K32" s="17">
        <f t="shared" si="1"/>
        <v>0</v>
      </c>
      <c r="L32" s="18">
        <f t="shared" si="2"/>
        <v>0</v>
      </c>
      <c r="M32" s="18">
        <f t="shared" si="3"/>
        <v>47940</v>
      </c>
      <c r="N32" s="18">
        <f t="shared" si="4"/>
        <v>55140</v>
      </c>
      <c r="O32" s="18">
        <f t="shared" si="5"/>
        <v>7200</v>
      </c>
      <c r="P32" s="18" t="str">
        <f>IF(O32&lt;time_NORMS!A30,INT((time_NORMS!A30-O32+59)/60)*time_NORMS!F30,"0,00")</f>
        <v>0,00</v>
      </c>
      <c r="Q32" s="18">
        <f>IF(O32&gt;time_NORMS!A30,INT((O32-time_NORMS!A30)/60)*time_NORMS!G30,"0,00")</f>
        <v>430</v>
      </c>
      <c r="R32" s="20">
        <f t="shared" si="6"/>
        <v>0</v>
      </c>
      <c r="S32" s="21">
        <f t="shared" si="7"/>
        <v>7</v>
      </c>
      <c r="T32" s="19">
        <f t="shared" si="8"/>
        <v>10</v>
      </c>
      <c r="U32" s="36">
        <v>2</v>
      </c>
      <c r="V32" s="22">
        <f t="shared" si="9"/>
        <v>430</v>
      </c>
    </row>
    <row r="33" spans="1:22" ht="12" customHeight="1">
      <c r="A33" s="12">
        <f>drivers_list!B31</f>
        <v>30</v>
      </c>
      <c r="B33" s="12" t="str">
        <f>drivers_list!C31</f>
        <v>Макова Анастасія</v>
      </c>
      <c r="C33" s="12" t="str">
        <f>drivers_list!E31</f>
        <v>Ваганова Юлія</v>
      </c>
      <c r="D33" s="13">
        <v>13</v>
      </c>
      <c r="E33" s="13">
        <v>22</v>
      </c>
      <c r="F33" s="14">
        <v>0</v>
      </c>
      <c r="G33" s="15">
        <v>14</v>
      </c>
      <c r="H33" s="15">
        <v>39</v>
      </c>
      <c r="I33" s="16">
        <v>0</v>
      </c>
      <c r="J33" s="17">
        <f t="shared" si="0"/>
        <v>1</v>
      </c>
      <c r="K33" s="17">
        <f t="shared" si="1"/>
        <v>17</v>
      </c>
      <c r="L33" s="18">
        <f t="shared" si="2"/>
        <v>0</v>
      </c>
      <c r="M33" s="18">
        <f t="shared" si="3"/>
        <v>48120</v>
      </c>
      <c r="N33" s="18">
        <f t="shared" si="4"/>
        <v>52740</v>
      </c>
      <c r="O33" s="18">
        <f t="shared" si="5"/>
        <v>4620</v>
      </c>
      <c r="P33" s="18" t="str">
        <f>IF(O33&lt;time_NORMS!A31,INT((time_NORMS!A31-O33+59)/60)*time_NORMS!F31,"0,00")</f>
        <v>0,00</v>
      </c>
      <c r="Q33" s="18" t="str">
        <f>IF(O33&gt;time_NORMS!A31,INT((O33-time_NORMS!A31)/60)*time_NORMS!G31,"0,00")</f>
        <v>0,00</v>
      </c>
      <c r="R33" s="20">
        <f t="shared" si="6"/>
        <v>0</v>
      </c>
      <c r="S33" s="21">
        <f t="shared" si="7"/>
        <v>0</v>
      </c>
      <c r="T33" s="19">
        <f t="shared" si="8"/>
        <v>0</v>
      </c>
      <c r="U33" s="36">
        <v>2</v>
      </c>
      <c r="V33" s="22">
        <f t="shared" si="9"/>
        <v>0</v>
      </c>
    </row>
    <row r="34" spans="1:22" ht="12" customHeight="1">
      <c r="A34" s="12">
        <f>drivers_list!B32</f>
        <v>32</v>
      </c>
      <c r="B34" s="12" t="str">
        <f>drivers_list!C32</f>
        <v>Зюзькина Виктория</v>
      </c>
      <c r="C34" s="12" t="str">
        <f>drivers_list!E32</f>
        <v>Билоброва Елена</v>
      </c>
      <c r="D34" s="13">
        <v>13</v>
      </c>
      <c r="E34" s="13">
        <v>23</v>
      </c>
      <c r="F34" s="14">
        <v>0</v>
      </c>
      <c r="G34" s="15">
        <v>14</v>
      </c>
      <c r="H34" s="15">
        <v>46</v>
      </c>
      <c r="I34" s="16">
        <v>0</v>
      </c>
      <c r="J34" s="17">
        <f t="shared" si="0"/>
        <v>1</v>
      </c>
      <c r="K34" s="17">
        <f t="shared" si="1"/>
        <v>23</v>
      </c>
      <c r="L34" s="18">
        <f t="shared" si="2"/>
        <v>0</v>
      </c>
      <c r="M34" s="18">
        <f t="shared" si="3"/>
        <v>48180</v>
      </c>
      <c r="N34" s="18">
        <f t="shared" si="4"/>
        <v>53160</v>
      </c>
      <c r="O34" s="18">
        <f t="shared" si="5"/>
        <v>4980</v>
      </c>
      <c r="P34" s="18" t="str">
        <f>IF(O34&lt;time_NORMS!A32,INT((time_NORMS!A32-O34+59)/60)*time_NORMS!F32,"0,00")</f>
        <v>0,00</v>
      </c>
      <c r="Q34" s="18">
        <f>IF(O34&gt;time_NORMS!A32,INT((O34-time_NORMS!A32)/60)*time_NORMS!G32,"0,00")</f>
        <v>60</v>
      </c>
      <c r="R34" s="20">
        <f t="shared" si="6"/>
        <v>0</v>
      </c>
      <c r="S34" s="21">
        <f t="shared" si="7"/>
        <v>1</v>
      </c>
      <c r="T34" s="19">
        <f t="shared" si="8"/>
        <v>0</v>
      </c>
      <c r="U34" s="36">
        <v>2</v>
      </c>
      <c r="V34" s="22">
        <f t="shared" si="9"/>
        <v>60</v>
      </c>
    </row>
    <row r="35" spans="1:22" ht="12" customHeight="1">
      <c r="A35" s="12">
        <f>drivers_list!B33</f>
        <v>33</v>
      </c>
      <c r="B35" s="12" t="str">
        <f>drivers_list!C33</f>
        <v>Пржеголінська Наталя</v>
      </c>
      <c r="C35" s="12" t="str">
        <f>drivers_list!E33</f>
        <v>Пржеголінська Наталя</v>
      </c>
      <c r="D35" s="13">
        <v>13</v>
      </c>
      <c r="E35" s="13">
        <v>25</v>
      </c>
      <c r="F35" s="14">
        <v>0</v>
      </c>
      <c r="G35" s="15">
        <v>15</v>
      </c>
      <c r="H35" s="15">
        <v>14</v>
      </c>
      <c r="I35" s="16">
        <v>0</v>
      </c>
      <c r="J35" s="17">
        <f t="shared" si="0"/>
        <v>1</v>
      </c>
      <c r="K35" s="17">
        <f t="shared" si="1"/>
        <v>49</v>
      </c>
      <c r="L35" s="18">
        <f t="shared" si="2"/>
        <v>0</v>
      </c>
      <c r="M35" s="18">
        <f t="shared" si="3"/>
        <v>48300</v>
      </c>
      <c r="N35" s="18">
        <f t="shared" si="4"/>
        <v>54840</v>
      </c>
      <c r="O35" s="18">
        <f t="shared" si="5"/>
        <v>6540</v>
      </c>
      <c r="P35" s="18" t="str">
        <f>IF(O35&lt;time_NORMS!A33,INT((time_NORMS!A33-O35+59)/60)*time_NORMS!F33,"0,00")</f>
        <v>0,00</v>
      </c>
      <c r="Q35" s="18">
        <f>IF(O35&gt;time_NORMS!A33,INT((O35-time_NORMS!A33)/60)*time_NORMS!G33,"0,00")</f>
        <v>320</v>
      </c>
      <c r="R35" s="20">
        <f t="shared" si="6"/>
        <v>0</v>
      </c>
      <c r="S35" s="21">
        <f t="shared" si="7"/>
        <v>5</v>
      </c>
      <c r="T35" s="19">
        <f t="shared" si="8"/>
        <v>20</v>
      </c>
      <c r="U35" s="36">
        <v>2</v>
      </c>
      <c r="V35" s="22">
        <f t="shared" si="9"/>
        <v>320</v>
      </c>
    </row>
    <row r="36" spans="1:22" ht="12" customHeight="1">
      <c r="A36" s="12">
        <f>drivers_list!B34</f>
        <v>35</v>
      </c>
      <c r="B36" s="12" t="str">
        <f>drivers_list!C34</f>
        <v>Парцей Ірина</v>
      </c>
      <c r="C36" s="12" t="str">
        <f>drivers_list!E34</f>
        <v>Пеньковська Євгенія</v>
      </c>
      <c r="D36" s="13">
        <v>13</v>
      </c>
      <c r="E36" s="13">
        <v>27</v>
      </c>
      <c r="F36" s="14">
        <v>0</v>
      </c>
      <c r="G36" s="15">
        <v>14</v>
      </c>
      <c r="H36" s="15">
        <v>44</v>
      </c>
      <c r="I36" s="16">
        <v>0</v>
      </c>
      <c r="J36" s="17">
        <f t="shared" si="0"/>
        <v>1</v>
      </c>
      <c r="K36" s="17">
        <f t="shared" si="1"/>
        <v>17</v>
      </c>
      <c r="L36" s="18">
        <f t="shared" si="2"/>
        <v>0</v>
      </c>
      <c r="M36" s="18">
        <f t="shared" si="3"/>
        <v>48420</v>
      </c>
      <c r="N36" s="18">
        <f t="shared" si="4"/>
        <v>53040</v>
      </c>
      <c r="O36" s="18">
        <f t="shared" si="5"/>
        <v>4620</v>
      </c>
      <c r="P36" s="18" t="str">
        <f>IF(O36&lt;time_NORMS!A34,INT((time_NORMS!A34-O36+59)/60)*time_NORMS!F34,"0,00")</f>
        <v>0,00</v>
      </c>
      <c r="Q36" s="18" t="str">
        <f>IF(O36&gt;time_NORMS!A34,INT((O36-time_NORMS!A34)/60)*time_NORMS!G34,"0,00")</f>
        <v>0,00</v>
      </c>
      <c r="R36" s="20">
        <f t="shared" si="6"/>
        <v>0</v>
      </c>
      <c r="S36" s="21">
        <f t="shared" si="7"/>
        <v>0</v>
      </c>
      <c r="T36" s="19">
        <f t="shared" si="8"/>
        <v>0</v>
      </c>
      <c r="U36" s="36">
        <v>2</v>
      </c>
      <c r="V36" s="22">
        <f t="shared" si="9"/>
        <v>0</v>
      </c>
    </row>
    <row r="37" spans="1:22" ht="12" customHeight="1">
      <c r="A37" s="12">
        <f>drivers_list!B35</f>
        <v>36</v>
      </c>
      <c r="B37" s="12" t="str">
        <f>drivers_list!C35</f>
        <v>Яценко Галина</v>
      </c>
      <c r="C37" s="12" t="str">
        <f>drivers_list!E35</f>
        <v>Чернійчук Наталія</v>
      </c>
      <c r="D37" s="13">
        <v>13</v>
      </c>
      <c r="E37" s="13">
        <v>29</v>
      </c>
      <c r="F37" s="14">
        <v>0</v>
      </c>
      <c r="G37" s="15">
        <v>14</v>
      </c>
      <c r="H37" s="15">
        <v>46</v>
      </c>
      <c r="I37" s="16">
        <v>0</v>
      </c>
      <c r="J37" s="17">
        <f t="shared" si="0"/>
        <v>1</v>
      </c>
      <c r="K37" s="17">
        <f t="shared" si="1"/>
        <v>17</v>
      </c>
      <c r="L37" s="18">
        <f t="shared" si="2"/>
        <v>0</v>
      </c>
      <c r="M37" s="18">
        <f t="shared" si="3"/>
        <v>48540</v>
      </c>
      <c r="N37" s="18">
        <f t="shared" si="4"/>
        <v>53160</v>
      </c>
      <c r="O37" s="18">
        <f t="shared" si="5"/>
        <v>4620</v>
      </c>
      <c r="P37" s="18" t="str">
        <f>IF(O37&lt;time_NORMS!A35,INT((time_NORMS!A35-O37+59)/60)*time_NORMS!F35,"0,00")</f>
        <v>0,00</v>
      </c>
      <c r="Q37" s="18" t="str">
        <f>IF(O37&gt;time_NORMS!A35,INT((O37-time_NORMS!A35)/60)*time_NORMS!G35,"0,00")</f>
        <v>0,00</v>
      </c>
      <c r="R37" s="20">
        <f t="shared" si="6"/>
        <v>0</v>
      </c>
      <c r="S37" s="21">
        <f t="shared" si="7"/>
        <v>0</v>
      </c>
      <c r="T37" s="19">
        <f t="shared" si="8"/>
        <v>0</v>
      </c>
      <c r="U37" s="36">
        <v>2</v>
      </c>
      <c r="V37" s="22">
        <f t="shared" si="9"/>
        <v>0</v>
      </c>
    </row>
    <row r="38" spans="1:22" ht="12" customHeight="1">
      <c r="A38" s="12">
        <f>drivers_list!B36</f>
        <v>37</v>
      </c>
      <c r="B38" s="12" t="str">
        <f>drivers_list!C36</f>
        <v>Шумакова Олена </v>
      </c>
      <c r="C38" s="12" t="str">
        <f>drivers_list!E36</f>
        <v>Дмитрієва Олена </v>
      </c>
      <c r="D38" s="13">
        <v>13</v>
      </c>
      <c r="E38" s="13">
        <v>31</v>
      </c>
      <c r="F38" s="14">
        <v>0</v>
      </c>
      <c r="G38" s="15">
        <v>14</v>
      </c>
      <c r="H38" s="15">
        <v>48</v>
      </c>
      <c r="I38" s="16">
        <v>0</v>
      </c>
      <c r="J38" s="17">
        <f t="shared" si="0"/>
        <v>1</v>
      </c>
      <c r="K38" s="17">
        <f t="shared" si="1"/>
        <v>17</v>
      </c>
      <c r="L38" s="18">
        <f t="shared" si="2"/>
        <v>0</v>
      </c>
      <c r="M38" s="18">
        <f t="shared" si="3"/>
        <v>48660</v>
      </c>
      <c r="N38" s="18">
        <f t="shared" si="4"/>
        <v>53280</v>
      </c>
      <c r="O38" s="18">
        <f t="shared" si="5"/>
        <v>4620</v>
      </c>
      <c r="P38" s="18" t="str">
        <f>IF(O38&lt;time_NORMS!A36,INT((time_NORMS!A36-O38+59)/60)*time_NORMS!F36,"0,00")</f>
        <v>0,00</v>
      </c>
      <c r="Q38" s="18" t="str">
        <f>IF(O38&gt;time_NORMS!A36,INT((O38-time_NORMS!A36)/60)*time_NORMS!G36,"0,00")</f>
        <v>0,00</v>
      </c>
      <c r="R38" s="20">
        <f t="shared" si="6"/>
        <v>0</v>
      </c>
      <c r="S38" s="21">
        <f t="shared" si="7"/>
        <v>0</v>
      </c>
      <c r="T38" s="19">
        <f t="shared" si="8"/>
        <v>0</v>
      </c>
      <c r="U38" s="36">
        <v>2</v>
      </c>
      <c r="V38" s="22">
        <f t="shared" si="9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Q8" sqref="Q8"/>
    </sheetView>
  </sheetViews>
  <sheetFormatPr defaultColWidth="9.140625" defaultRowHeight="15"/>
  <cols>
    <col min="1" max="1" width="5.8515625" style="0" customWidth="1"/>
    <col min="2" max="2" width="16.421875" style="0" customWidth="1"/>
    <col min="3" max="3" width="15.8515625" style="0" customWidth="1"/>
    <col min="4" max="4" width="6.140625" style="0" customWidth="1"/>
    <col min="5" max="6" width="6.57421875" style="0" customWidth="1"/>
    <col min="7" max="7" width="4.8515625" style="0" customWidth="1"/>
    <col min="8" max="8" width="7.8515625" style="0" customWidth="1"/>
    <col min="9" max="9" width="4.140625" style="0" customWidth="1"/>
    <col min="10" max="10" width="6.421875" style="0" customWidth="1"/>
    <col min="11" max="11" width="6.57421875" style="0" customWidth="1"/>
    <col min="12" max="12" width="9.8515625" style="0" customWidth="1"/>
  </cols>
  <sheetData>
    <row r="1" spans="1:8" ht="15">
      <c r="A1" s="4"/>
      <c r="B1" s="4"/>
      <c r="C1" s="4"/>
      <c r="D1" s="23" t="s">
        <v>32</v>
      </c>
      <c r="E1" s="23"/>
      <c r="F1" s="23"/>
      <c r="G1" s="23"/>
      <c r="H1" s="4"/>
    </row>
    <row r="2" spans="1:11" ht="15">
      <c r="A2" s="4"/>
      <c r="B2" s="4"/>
      <c r="C2" s="4"/>
      <c r="D2" s="4"/>
      <c r="E2" s="4" t="s">
        <v>39</v>
      </c>
      <c r="F2" s="4"/>
      <c r="G2" s="4"/>
      <c r="H2" s="4"/>
      <c r="I2" t="s">
        <v>43</v>
      </c>
      <c r="K2" t="s">
        <v>46</v>
      </c>
    </row>
    <row r="3" spans="1:12" ht="23.25">
      <c r="A3" s="7" t="s">
        <v>6</v>
      </c>
      <c r="B3" s="8" t="s">
        <v>7</v>
      </c>
      <c r="C3" s="8" t="s">
        <v>8</v>
      </c>
      <c r="D3" s="10" t="s">
        <v>33</v>
      </c>
      <c r="E3" s="29" t="s">
        <v>40</v>
      </c>
      <c r="F3" s="29" t="s">
        <v>41</v>
      </c>
      <c r="G3" s="29" t="s">
        <v>42</v>
      </c>
      <c r="H3" s="9" t="s">
        <v>14</v>
      </c>
      <c r="I3" s="29" t="s">
        <v>44</v>
      </c>
      <c r="J3" s="31" t="s">
        <v>33</v>
      </c>
      <c r="K3" s="35">
        <f>MAX(J4:J38)</f>
        <v>44.06</v>
      </c>
      <c r="L3" s="30" t="s">
        <v>45</v>
      </c>
    </row>
    <row r="4" spans="1:12" ht="12" customHeight="1">
      <c r="A4" s="12">
        <f>drivers_list!B2</f>
        <v>1</v>
      </c>
      <c r="B4" s="12" t="str">
        <f>drivers_list!C2</f>
        <v>Шагинян Татьяна</v>
      </c>
      <c r="C4" s="12" t="str">
        <f>drivers_list!E2</f>
        <v>Самойленко Людмила</v>
      </c>
      <c r="D4" s="14">
        <v>30.25</v>
      </c>
      <c r="E4" s="15">
        <v>0</v>
      </c>
      <c r="F4" s="15">
        <v>0</v>
      </c>
      <c r="G4" s="15">
        <v>0</v>
      </c>
      <c r="H4" s="18">
        <f>SUM(D4,5*E4,5*F4,5*G4)</f>
        <v>30.25</v>
      </c>
      <c r="I4" s="34">
        <v>0</v>
      </c>
      <c r="J4" s="32">
        <f>H4-H4*I4</f>
        <v>30.25</v>
      </c>
      <c r="K4" s="32">
        <f>K3</f>
        <v>44.06</v>
      </c>
      <c r="L4" s="32">
        <f>IF(I4,K3*1.1,J4)</f>
        <v>30.25</v>
      </c>
    </row>
    <row r="5" spans="1:12" ht="12" customHeight="1">
      <c r="A5" s="12">
        <f>drivers_list!B3</f>
        <v>2</v>
      </c>
      <c r="B5" s="12" t="str">
        <f>drivers_list!C3</f>
        <v>Корж Юлия</v>
      </c>
      <c r="C5" s="12" t="str">
        <f>drivers_list!E3</f>
        <v>Шпортак Олександра</v>
      </c>
      <c r="D5" s="14">
        <v>22.47</v>
      </c>
      <c r="E5" s="15">
        <v>0</v>
      </c>
      <c r="F5" s="15">
        <v>0</v>
      </c>
      <c r="G5" s="15">
        <v>0</v>
      </c>
      <c r="H5" s="18">
        <f aca="true" t="shared" si="0" ref="H5:H38">SUM(D5,5*E5,5*F5,5*G5)</f>
        <v>22.47</v>
      </c>
      <c r="I5" s="34">
        <v>0</v>
      </c>
      <c r="J5" s="32">
        <f aca="true" t="shared" si="1" ref="J5:J38">H5-H5*I5</f>
        <v>22.47</v>
      </c>
      <c r="K5" s="32">
        <f aca="true" t="shared" si="2" ref="K5:K38">K4</f>
        <v>44.06</v>
      </c>
      <c r="L5" s="32">
        <f aca="true" t="shared" si="3" ref="L5:L38">IF(I5,K4*1.1,J5)</f>
        <v>22.47</v>
      </c>
    </row>
    <row r="6" spans="1:12" ht="12" customHeight="1">
      <c r="A6" s="12">
        <f>drivers_list!B4</f>
        <v>3</v>
      </c>
      <c r="B6" s="12" t="str">
        <f>drivers_list!C4</f>
        <v>Коренєва Людмила </v>
      </c>
      <c r="C6" s="12" t="str">
        <f>drivers_list!E4</f>
        <v>Васіна Ірина</v>
      </c>
      <c r="D6" s="14">
        <v>21.75</v>
      </c>
      <c r="E6" s="15">
        <v>0</v>
      </c>
      <c r="F6" s="15">
        <v>0</v>
      </c>
      <c r="G6" s="15">
        <v>0</v>
      </c>
      <c r="H6" s="18">
        <f t="shared" si="0"/>
        <v>21.75</v>
      </c>
      <c r="I6" s="34">
        <v>0</v>
      </c>
      <c r="J6" s="32">
        <f t="shared" si="1"/>
        <v>21.75</v>
      </c>
      <c r="K6" s="32">
        <f t="shared" si="2"/>
        <v>44.06</v>
      </c>
      <c r="L6" s="32">
        <f t="shared" si="3"/>
        <v>21.75</v>
      </c>
    </row>
    <row r="7" spans="1:12" ht="12" customHeight="1">
      <c r="A7" s="12">
        <f>drivers_list!B5</f>
        <v>4</v>
      </c>
      <c r="B7" s="12" t="str">
        <f>drivers_list!C5</f>
        <v>Ничипоренко Тетяна</v>
      </c>
      <c r="C7" s="12" t="str">
        <f>drivers_list!E5</f>
        <v>Мініна Анастасія </v>
      </c>
      <c r="D7" s="14">
        <v>29.31</v>
      </c>
      <c r="E7" s="15">
        <v>0</v>
      </c>
      <c r="F7" s="15">
        <v>0</v>
      </c>
      <c r="G7" s="15">
        <v>0</v>
      </c>
      <c r="H7" s="18">
        <f t="shared" si="0"/>
        <v>29.31</v>
      </c>
      <c r="I7" s="34">
        <v>0</v>
      </c>
      <c r="J7" s="32">
        <f t="shared" si="1"/>
        <v>29.31</v>
      </c>
      <c r="K7" s="32">
        <f t="shared" si="2"/>
        <v>44.06</v>
      </c>
      <c r="L7" s="32">
        <f t="shared" si="3"/>
        <v>29.31</v>
      </c>
    </row>
    <row r="8" spans="1:12" ht="12" customHeight="1">
      <c r="A8" s="12">
        <f>drivers_list!B6</f>
        <v>5</v>
      </c>
      <c r="B8" s="12" t="str">
        <f>drivers_list!C6</f>
        <v>Юнашева Юлія</v>
      </c>
      <c r="C8" s="12" t="str">
        <f>drivers_list!E6</f>
        <v>Ігнатюк Наталія </v>
      </c>
      <c r="D8" s="14">
        <v>20.25</v>
      </c>
      <c r="E8" s="15">
        <v>0</v>
      </c>
      <c r="F8" s="15">
        <v>0</v>
      </c>
      <c r="G8" s="15">
        <v>0</v>
      </c>
      <c r="H8" s="18">
        <f t="shared" si="0"/>
        <v>20.25</v>
      </c>
      <c r="I8" s="34">
        <v>0</v>
      </c>
      <c r="J8" s="32">
        <f t="shared" si="1"/>
        <v>20.25</v>
      </c>
      <c r="K8" s="32">
        <f t="shared" si="2"/>
        <v>44.06</v>
      </c>
      <c r="L8" s="32">
        <f t="shared" si="3"/>
        <v>20.25</v>
      </c>
    </row>
    <row r="9" spans="1:12" ht="12" customHeight="1">
      <c r="A9" s="12">
        <f>drivers_list!B7</f>
        <v>6</v>
      </c>
      <c r="B9" s="12" t="str">
        <f>drivers_list!C7</f>
        <v>Паланская Ирина</v>
      </c>
      <c r="C9" s="12" t="str">
        <f>drivers_list!E7</f>
        <v>Литвинова Наталья</v>
      </c>
      <c r="D9" s="14">
        <v>29.5</v>
      </c>
      <c r="E9" s="15">
        <v>0</v>
      </c>
      <c r="F9" s="15">
        <v>0</v>
      </c>
      <c r="G9" s="15">
        <v>0</v>
      </c>
      <c r="H9" s="18">
        <f t="shared" si="0"/>
        <v>29.5</v>
      </c>
      <c r="I9" s="34">
        <v>0</v>
      </c>
      <c r="J9" s="32">
        <f t="shared" si="1"/>
        <v>29.5</v>
      </c>
      <c r="K9" s="32">
        <f t="shared" si="2"/>
        <v>44.06</v>
      </c>
      <c r="L9" s="32">
        <f t="shared" si="3"/>
        <v>29.5</v>
      </c>
    </row>
    <row r="10" spans="1:12" ht="12" customHeight="1">
      <c r="A10" s="12">
        <f>drivers_list!B8</f>
        <v>7</v>
      </c>
      <c r="B10" s="12" t="str">
        <f>drivers_list!C8</f>
        <v>Ожелевська Тетяна</v>
      </c>
      <c r="C10" s="12" t="str">
        <f>drivers_list!E8</f>
        <v>Соломатіна Юлія</v>
      </c>
      <c r="D10" s="14">
        <v>20.69</v>
      </c>
      <c r="E10" s="15">
        <v>0</v>
      </c>
      <c r="F10" s="15">
        <v>0</v>
      </c>
      <c r="G10" s="15">
        <v>0</v>
      </c>
      <c r="H10" s="18">
        <f t="shared" si="0"/>
        <v>20.69</v>
      </c>
      <c r="I10" s="34">
        <v>0</v>
      </c>
      <c r="J10" s="32">
        <f t="shared" si="1"/>
        <v>20.69</v>
      </c>
      <c r="K10" s="32">
        <f t="shared" si="2"/>
        <v>44.06</v>
      </c>
      <c r="L10" s="32">
        <f t="shared" si="3"/>
        <v>20.69</v>
      </c>
    </row>
    <row r="11" spans="1:12" ht="12" customHeight="1">
      <c r="A11" s="12">
        <f>drivers_list!B9</f>
        <v>8</v>
      </c>
      <c r="B11" s="12" t="str">
        <f>drivers_list!C9</f>
        <v>Дмитрук Наталія</v>
      </c>
      <c r="C11" s="12" t="str">
        <f>drivers_list!E9</f>
        <v>Голдабіна Наталя</v>
      </c>
      <c r="D11" s="14">
        <v>26.28</v>
      </c>
      <c r="E11" s="15">
        <v>0</v>
      </c>
      <c r="F11" s="15">
        <v>0</v>
      </c>
      <c r="G11" s="15">
        <v>0</v>
      </c>
      <c r="H11" s="18">
        <f t="shared" si="0"/>
        <v>26.28</v>
      </c>
      <c r="I11" s="34">
        <v>0</v>
      </c>
      <c r="J11" s="32">
        <f t="shared" si="1"/>
        <v>26.28</v>
      </c>
      <c r="K11" s="32">
        <f t="shared" si="2"/>
        <v>44.06</v>
      </c>
      <c r="L11" s="32">
        <f t="shared" si="3"/>
        <v>26.28</v>
      </c>
    </row>
    <row r="12" spans="1:12" ht="12" customHeight="1">
      <c r="A12" s="12">
        <f>drivers_list!B10</f>
        <v>9</v>
      </c>
      <c r="B12" s="12" t="str">
        <f>drivers_list!C10</f>
        <v>Самійленко Тетяна</v>
      </c>
      <c r="C12" s="12" t="str">
        <f>drivers_list!E10</f>
        <v>Самійленко Наталія</v>
      </c>
      <c r="D12" s="14">
        <v>44.06</v>
      </c>
      <c r="E12" s="15">
        <v>0</v>
      </c>
      <c r="F12" s="15">
        <v>0</v>
      </c>
      <c r="G12" s="15">
        <v>0</v>
      </c>
      <c r="H12" s="18">
        <f t="shared" si="0"/>
        <v>44.06</v>
      </c>
      <c r="I12" s="34">
        <v>0</v>
      </c>
      <c r="J12" s="32">
        <f t="shared" si="1"/>
        <v>44.06</v>
      </c>
      <c r="K12" s="32">
        <f t="shared" si="2"/>
        <v>44.06</v>
      </c>
      <c r="L12" s="32">
        <f t="shared" si="3"/>
        <v>44.06</v>
      </c>
    </row>
    <row r="13" spans="1:12" ht="12" customHeight="1">
      <c r="A13" s="12">
        <f>drivers_list!B11</f>
        <v>10</v>
      </c>
      <c r="B13" s="12" t="str">
        <f>drivers_list!C11</f>
        <v>Шинкаренко Олеся</v>
      </c>
      <c r="C13" s="12" t="str">
        <f>drivers_list!E11</f>
        <v>Сергеева Роксолана</v>
      </c>
      <c r="D13" s="14">
        <v>20.15</v>
      </c>
      <c r="E13" s="15">
        <v>0</v>
      </c>
      <c r="F13" s="15">
        <v>3</v>
      </c>
      <c r="G13" s="15">
        <v>0</v>
      </c>
      <c r="H13" s="18">
        <f t="shared" si="0"/>
        <v>35.15</v>
      </c>
      <c r="I13" s="34">
        <v>0</v>
      </c>
      <c r="J13" s="32">
        <f t="shared" si="1"/>
        <v>35.15</v>
      </c>
      <c r="K13" s="32">
        <f t="shared" si="2"/>
        <v>44.06</v>
      </c>
      <c r="L13" s="32">
        <f t="shared" si="3"/>
        <v>35.15</v>
      </c>
    </row>
    <row r="14" spans="1:12" ht="12" customHeight="1">
      <c r="A14" s="12">
        <f>drivers_list!B12</f>
        <v>11</v>
      </c>
      <c r="B14" s="12" t="str">
        <f>drivers_list!C12</f>
        <v>Софиенко Екатерина</v>
      </c>
      <c r="C14" s="12" t="str">
        <f>drivers_list!E12</f>
        <v>Луцик Алеся</v>
      </c>
      <c r="D14" s="14">
        <v>22.47</v>
      </c>
      <c r="E14" s="15">
        <v>0</v>
      </c>
      <c r="F14" s="15">
        <v>0</v>
      </c>
      <c r="G14" s="15">
        <v>0</v>
      </c>
      <c r="H14" s="18">
        <f t="shared" si="0"/>
        <v>22.47</v>
      </c>
      <c r="I14" s="34">
        <v>0</v>
      </c>
      <c r="J14" s="32">
        <f t="shared" si="1"/>
        <v>22.47</v>
      </c>
      <c r="K14" s="32">
        <f t="shared" si="2"/>
        <v>44.06</v>
      </c>
      <c r="L14" s="32">
        <f t="shared" si="3"/>
        <v>22.47</v>
      </c>
    </row>
    <row r="15" spans="1:12" ht="12" customHeight="1">
      <c r="A15" s="12">
        <f>drivers_list!B13</f>
        <v>12</v>
      </c>
      <c r="B15" s="12" t="str">
        <f>drivers_list!C13</f>
        <v>Станнаева Виктория</v>
      </c>
      <c r="C15" s="12" t="str">
        <f>drivers_list!E13</f>
        <v>Купцова Юлия</v>
      </c>
      <c r="D15" s="14">
        <v>28</v>
      </c>
      <c r="E15" s="15">
        <v>0</v>
      </c>
      <c r="F15" s="15">
        <v>0</v>
      </c>
      <c r="G15" s="15">
        <v>0</v>
      </c>
      <c r="H15" s="18">
        <f t="shared" si="0"/>
        <v>28</v>
      </c>
      <c r="I15" s="34">
        <v>0</v>
      </c>
      <c r="J15" s="32">
        <f t="shared" si="1"/>
        <v>28</v>
      </c>
      <c r="K15" s="32">
        <f t="shared" si="2"/>
        <v>44.06</v>
      </c>
      <c r="L15" s="32">
        <f t="shared" si="3"/>
        <v>28</v>
      </c>
    </row>
    <row r="16" spans="1:12" ht="12" customHeight="1">
      <c r="A16" s="12">
        <f>drivers_list!B14</f>
        <v>13</v>
      </c>
      <c r="B16" s="12" t="str">
        <f>drivers_list!C14</f>
        <v>Дементьєва Юлія</v>
      </c>
      <c r="C16" s="12" t="str">
        <f>drivers_list!E14</f>
        <v>Шебалденкова Олена</v>
      </c>
      <c r="D16" s="14">
        <v>0</v>
      </c>
      <c r="E16" s="15">
        <v>0</v>
      </c>
      <c r="F16" s="15">
        <v>0</v>
      </c>
      <c r="G16" s="15">
        <v>0</v>
      </c>
      <c r="H16" s="18">
        <f t="shared" si="0"/>
        <v>0</v>
      </c>
      <c r="I16" s="34">
        <v>1</v>
      </c>
      <c r="J16" s="32">
        <f t="shared" si="1"/>
        <v>0</v>
      </c>
      <c r="K16" s="32">
        <f t="shared" si="2"/>
        <v>44.06</v>
      </c>
      <c r="L16" s="32">
        <f t="shared" si="3"/>
        <v>48.46600000000001</v>
      </c>
    </row>
    <row r="17" spans="1:12" ht="12" customHeight="1">
      <c r="A17" s="12">
        <f>drivers_list!B15</f>
        <v>14</v>
      </c>
      <c r="B17" s="12" t="str">
        <f>drivers_list!C15</f>
        <v>Кулішенко Анна</v>
      </c>
      <c r="C17" s="12" t="str">
        <f>drivers_list!E15</f>
        <v>Двигон Юлія</v>
      </c>
      <c r="D17" s="14">
        <v>19.35</v>
      </c>
      <c r="E17" s="15">
        <v>1</v>
      </c>
      <c r="F17" s="15">
        <v>0</v>
      </c>
      <c r="G17" s="15">
        <v>0</v>
      </c>
      <c r="H17" s="18">
        <f t="shared" si="0"/>
        <v>24.35</v>
      </c>
      <c r="I17" s="34">
        <v>0</v>
      </c>
      <c r="J17" s="32">
        <f t="shared" si="1"/>
        <v>24.35</v>
      </c>
      <c r="K17" s="32">
        <f t="shared" si="2"/>
        <v>44.06</v>
      </c>
      <c r="L17" s="32">
        <f t="shared" si="3"/>
        <v>24.35</v>
      </c>
    </row>
    <row r="18" spans="1:12" ht="12" customHeight="1">
      <c r="A18" s="12">
        <f>drivers_list!B16</f>
        <v>15</v>
      </c>
      <c r="B18" s="12" t="str">
        <f>drivers_list!C16</f>
        <v>Хребтівська Надія</v>
      </c>
      <c r="C18" s="12" t="str">
        <f>drivers_list!E16</f>
        <v>Донченко Світлана</v>
      </c>
      <c r="D18" s="14">
        <v>18.85</v>
      </c>
      <c r="E18" s="15">
        <v>0</v>
      </c>
      <c r="F18" s="15">
        <v>0</v>
      </c>
      <c r="G18" s="15">
        <v>0</v>
      </c>
      <c r="H18" s="18">
        <f t="shared" si="0"/>
        <v>18.85</v>
      </c>
      <c r="I18" s="34">
        <v>0</v>
      </c>
      <c r="J18" s="32">
        <f t="shared" si="1"/>
        <v>18.85</v>
      </c>
      <c r="K18" s="32">
        <f t="shared" si="2"/>
        <v>44.06</v>
      </c>
      <c r="L18" s="32">
        <f t="shared" si="3"/>
        <v>18.85</v>
      </c>
    </row>
    <row r="19" spans="1:12" ht="12" customHeight="1">
      <c r="A19" s="12">
        <f>drivers_list!B17</f>
        <v>16</v>
      </c>
      <c r="B19" s="12" t="str">
        <f>drivers_list!C17</f>
        <v>Ткалич Ирина</v>
      </c>
      <c r="C19" s="12" t="str">
        <f>drivers_list!E17</f>
        <v>Дробович Анна</v>
      </c>
      <c r="D19" s="14">
        <v>23.06</v>
      </c>
      <c r="E19" s="15">
        <v>0</v>
      </c>
      <c r="F19" s="15">
        <v>0</v>
      </c>
      <c r="G19" s="15">
        <v>0</v>
      </c>
      <c r="H19" s="18">
        <f t="shared" si="0"/>
        <v>23.06</v>
      </c>
      <c r="I19" s="34">
        <v>0</v>
      </c>
      <c r="J19" s="32">
        <f t="shared" si="1"/>
        <v>23.06</v>
      </c>
      <c r="K19" s="32">
        <f t="shared" si="2"/>
        <v>44.06</v>
      </c>
      <c r="L19" s="32">
        <f t="shared" si="3"/>
        <v>23.06</v>
      </c>
    </row>
    <row r="20" spans="1:12" ht="12" customHeight="1">
      <c r="A20" s="12">
        <f>drivers_list!B18</f>
        <v>17</v>
      </c>
      <c r="B20" s="12" t="str">
        <f>drivers_list!C18</f>
        <v>Федорко Олександра</v>
      </c>
      <c r="C20" s="12" t="str">
        <f>drivers_list!E18</f>
        <v>Ольга Кресань</v>
      </c>
      <c r="D20" s="14">
        <v>26.9</v>
      </c>
      <c r="E20" s="15">
        <v>0</v>
      </c>
      <c r="F20" s="15">
        <v>0</v>
      </c>
      <c r="G20" s="15">
        <v>1</v>
      </c>
      <c r="H20" s="18">
        <f t="shared" si="0"/>
        <v>31.9</v>
      </c>
      <c r="I20" s="34">
        <v>0</v>
      </c>
      <c r="J20" s="32">
        <f t="shared" si="1"/>
        <v>31.9</v>
      </c>
      <c r="K20" s="32">
        <f t="shared" si="2"/>
        <v>44.06</v>
      </c>
      <c r="L20" s="32">
        <f t="shared" si="3"/>
        <v>31.9</v>
      </c>
    </row>
    <row r="21" spans="1:12" ht="12" customHeight="1">
      <c r="A21" s="12">
        <f>drivers_list!B19</f>
        <v>18</v>
      </c>
      <c r="B21" s="12" t="str">
        <f>drivers_list!C19</f>
        <v>Герасимчук Світлана</v>
      </c>
      <c r="C21" s="12" t="str">
        <f>drivers_list!E19</f>
        <v>Кравченко Людмила</v>
      </c>
      <c r="D21" s="14">
        <v>21.34</v>
      </c>
      <c r="E21" s="15">
        <v>0</v>
      </c>
      <c r="F21" s="15">
        <v>0</v>
      </c>
      <c r="G21" s="15">
        <v>0</v>
      </c>
      <c r="H21" s="18">
        <f t="shared" si="0"/>
        <v>21.34</v>
      </c>
      <c r="I21" s="34">
        <v>0</v>
      </c>
      <c r="J21" s="32">
        <f t="shared" si="1"/>
        <v>21.34</v>
      </c>
      <c r="K21" s="32">
        <f t="shared" si="2"/>
        <v>44.06</v>
      </c>
      <c r="L21" s="32">
        <f t="shared" si="3"/>
        <v>21.34</v>
      </c>
    </row>
    <row r="22" spans="1:12" ht="12" customHeight="1">
      <c r="A22" s="12">
        <f>drivers_list!B20</f>
        <v>19</v>
      </c>
      <c r="B22" s="12" t="str">
        <f>drivers_list!C20</f>
        <v>Букасова Анна</v>
      </c>
      <c r="C22" s="12" t="str">
        <f>drivers_list!E20</f>
        <v>Матюшенко Олена</v>
      </c>
      <c r="D22" s="14">
        <v>19.29</v>
      </c>
      <c r="E22" s="15">
        <v>0</v>
      </c>
      <c r="F22" s="15">
        <v>0</v>
      </c>
      <c r="G22" s="15">
        <v>0</v>
      </c>
      <c r="H22" s="18">
        <f t="shared" si="0"/>
        <v>19.29</v>
      </c>
      <c r="I22" s="34">
        <v>0</v>
      </c>
      <c r="J22" s="32">
        <f t="shared" si="1"/>
        <v>19.29</v>
      </c>
      <c r="K22" s="32">
        <f t="shared" si="2"/>
        <v>44.06</v>
      </c>
      <c r="L22" s="32">
        <f t="shared" si="3"/>
        <v>19.29</v>
      </c>
    </row>
    <row r="23" spans="1:12" ht="12" customHeight="1">
      <c r="A23" s="12">
        <f>drivers_list!B21</f>
        <v>20</v>
      </c>
      <c r="B23" s="12" t="str">
        <f>drivers_list!C21</f>
        <v>Резанко Ольга </v>
      </c>
      <c r="C23" s="12" t="str">
        <f>drivers_list!E21</f>
        <v>Котенко Оксана</v>
      </c>
      <c r="D23" s="14">
        <v>20.91</v>
      </c>
      <c r="E23" s="15">
        <v>0</v>
      </c>
      <c r="F23" s="15">
        <v>0</v>
      </c>
      <c r="G23" s="15">
        <v>0</v>
      </c>
      <c r="H23" s="18">
        <f t="shared" si="0"/>
        <v>20.91</v>
      </c>
      <c r="I23" s="34">
        <v>0</v>
      </c>
      <c r="J23" s="32">
        <f t="shared" si="1"/>
        <v>20.91</v>
      </c>
      <c r="K23" s="32">
        <f t="shared" si="2"/>
        <v>44.06</v>
      </c>
      <c r="L23" s="32">
        <f t="shared" si="3"/>
        <v>20.91</v>
      </c>
    </row>
    <row r="24" spans="1:12" ht="12" customHeight="1">
      <c r="A24" s="12">
        <f>drivers_list!B22</f>
        <v>21</v>
      </c>
      <c r="B24" s="12" t="str">
        <f>drivers_list!C22</f>
        <v>Цвєткова Альона </v>
      </c>
      <c r="C24" s="12" t="str">
        <f>drivers_list!E22</f>
        <v>Горбаченко Наталія</v>
      </c>
      <c r="D24" s="14">
        <v>22.29</v>
      </c>
      <c r="E24" s="15">
        <v>0</v>
      </c>
      <c r="F24" s="15">
        <v>0</v>
      </c>
      <c r="G24" s="15">
        <v>0</v>
      </c>
      <c r="H24" s="18">
        <f t="shared" si="0"/>
        <v>22.29</v>
      </c>
      <c r="I24" s="34">
        <v>0</v>
      </c>
      <c r="J24" s="32">
        <f t="shared" si="1"/>
        <v>22.29</v>
      </c>
      <c r="K24" s="32">
        <f t="shared" si="2"/>
        <v>44.06</v>
      </c>
      <c r="L24" s="32">
        <f t="shared" si="3"/>
        <v>22.29</v>
      </c>
    </row>
    <row r="25" spans="1:12" ht="12" customHeight="1">
      <c r="A25" s="12">
        <f>drivers_list!B23</f>
        <v>22</v>
      </c>
      <c r="B25" s="12" t="str">
        <f>drivers_list!C23</f>
        <v>Скопець Тетяна</v>
      </c>
      <c r="C25" s="12" t="str">
        <f>drivers_list!E23</f>
        <v>Гомонай Олена </v>
      </c>
      <c r="D25" s="14">
        <v>20.88</v>
      </c>
      <c r="E25" s="15">
        <v>0</v>
      </c>
      <c r="F25" s="15">
        <v>0</v>
      </c>
      <c r="G25" s="15">
        <v>0</v>
      </c>
      <c r="H25" s="18">
        <f t="shared" si="0"/>
        <v>20.88</v>
      </c>
      <c r="I25" s="34">
        <v>0</v>
      </c>
      <c r="J25" s="32">
        <f t="shared" si="1"/>
        <v>20.88</v>
      </c>
      <c r="K25" s="32">
        <f t="shared" si="2"/>
        <v>44.06</v>
      </c>
      <c r="L25" s="32">
        <f t="shared" si="3"/>
        <v>20.88</v>
      </c>
    </row>
    <row r="26" spans="1:12" ht="12" customHeight="1">
      <c r="A26" s="12">
        <f>drivers_list!B24</f>
        <v>23</v>
      </c>
      <c r="B26" s="12" t="str">
        <f>drivers_list!C24</f>
        <v>Кравец Ирина</v>
      </c>
      <c r="C26" s="12" t="str">
        <f>drivers_list!E24</f>
        <v>Соколова Руслана</v>
      </c>
      <c r="D26" s="14">
        <v>19.35</v>
      </c>
      <c r="E26" s="15">
        <v>0</v>
      </c>
      <c r="F26" s="15">
        <v>0</v>
      </c>
      <c r="G26" s="15">
        <v>0</v>
      </c>
      <c r="H26" s="18">
        <f t="shared" si="0"/>
        <v>19.35</v>
      </c>
      <c r="I26" s="34">
        <v>0</v>
      </c>
      <c r="J26" s="32">
        <f t="shared" si="1"/>
        <v>19.35</v>
      </c>
      <c r="K26" s="32">
        <f t="shared" si="2"/>
        <v>44.06</v>
      </c>
      <c r="L26" s="32">
        <f t="shared" si="3"/>
        <v>19.35</v>
      </c>
    </row>
    <row r="27" spans="1:12" ht="12" customHeight="1">
      <c r="A27" s="12">
        <f>drivers_list!B25</f>
        <v>24</v>
      </c>
      <c r="B27" s="12" t="str">
        <f>drivers_list!C25</f>
        <v>МИЛАШКА</v>
      </c>
      <c r="C27" s="12" t="str">
        <f>drivers_list!E25</f>
        <v>Шуригіна Ганна</v>
      </c>
      <c r="D27" s="14">
        <v>22.03</v>
      </c>
      <c r="E27" s="15">
        <v>0</v>
      </c>
      <c r="F27" s="15">
        <v>0</v>
      </c>
      <c r="G27" s="15">
        <v>0</v>
      </c>
      <c r="H27" s="18">
        <f t="shared" si="0"/>
        <v>22.03</v>
      </c>
      <c r="I27" s="34">
        <v>0</v>
      </c>
      <c r="J27" s="32">
        <f t="shared" si="1"/>
        <v>22.03</v>
      </c>
      <c r="K27" s="32">
        <f t="shared" si="2"/>
        <v>44.06</v>
      </c>
      <c r="L27" s="32">
        <f t="shared" si="3"/>
        <v>22.03</v>
      </c>
    </row>
    <row r="28" spans="1:12" ht="12" customHeight="1">
      <c r="A28" s="12">
        <f>drivers_list!B26</f>
        <v>25</v>
      </c>
      <c r="B28" s="12" t="str">
        <f>drivers_list!C26</f>
        <v>Медведченко Лолита</v>
      </c>
      <c r="C28" s="12" t="str">
        <f>drivers_list!E26</f>
        <v>Бойченко Валентина</v>
      </c>
      <c r="D28" s="14">
        <v>21.47</v>
      </c>
      <c r="E28" s="15">
        <v>0</v>
      </c>
      <c r="F28" s="15">
        <v>1</v>
      </c>
      <c r="G28" s="15">
        <v>0</v>
      </c>
      <c r="H28" s="18">
        <f t="shared" si="0"/>
        <v>26.47</v>
      </c>
      <c r="I28" s="34">
        <v>0</v>
      </c>
      <c r="J28" s="32">
        <f t="shared" si="1"/>
        <v>26.47</v>
      </c>
      <c r="K28" s="32">
        <f t="shared" si="2"/>
        <v>44.06</v>
      </c>
      <c r="L28" s="32">
        <f t="shared" si="3"/>
        <v>26.47</v>
      </c>
    </row>
    <row r="29" spans="1:12" ht="12" customHeight="1">
      <c r="A29" s="12">
        <f>drivers_list!B27</f>
        <v>26</v>
      </c>
      <c r="B29" s="12" t="str">
        <f>drivers_list!C27</f>
        <v>Селіщева Жанна</v>
      </c>
      <c r="C29" s="12" t="str">
        <f>drivers_list!E27</f>
        <v>Богорська Марія </v>
      </c>
      <c r="D29" s="14">
        <v>34.88</v>
      </c>
      <c r="E29" s="15">
        <v>0</v>
      </c>
      <c r="F29" s="15">
        <v>0</v>
      </c>
      <c r="G29" s="15">
        <v>0</v>
      </c>
      <c r="H29" s="18">
        <f t="shared" si="0"/>
        <v>34.88</v>
      </c>
      <c r="I29" s="34">
        <v>0</v>
      </c>
      <c r="J29" s="32">
        <f t="shared" si="1"/>
        <v>34.88</v>
      </c>
      <c r="K29" s="32">
        <f t="shared" si="2"/>
        <v>44.06</v>
      </c>
      <c r="L29" s="32">
        <f t="shared" si="3"/>
        <v>34.88</v>
      </c>
    </row>
    <row r="30" spans="1:12" ht="12" customHeight="1">
      <c r="A30" s="12">
        <f>drivers_list!B28</f>
        <v>27</v>
      </c>
      <c r="B30" s="12" t="str">
        <f>drivers_list!C28</f>
        <v>Постановська Ірина</v>
      </c>
      <c r="C30" s="12" t="str">
        <f>drivers_list!E28</f>
        <v>Перелигіна Наталія </v>
      </c>
      <c r="D30" s="14">
        <v>25</v>
      </c>
      <c r="E30" s="15">
        <v>0</v>
      </c>
      <c r="F30" s="15">
        <v>0</v>
      </c>
      <c r="G30" s="15">
        <v>0</v>
      </c>
      <c r="H30" s="18">
        <f t="shared" si="0"/>
        <v>25</v>
      </c>
      <c r="I30" s="34">
        <v>0</v>
      </c>
      <c r="J30" s="32">
        <f t="shared" si="1"/>
        <v>25</v>
      </c>
      <c r="K30" s="32">
        <f t="shared" si="2"/>
        <v>44.06</v>
      </c>
      <c r="L30" s="32">
        <f t="shared" si="3"/>
        <v>25</v>
      </c>
    </row>
    <row r="31" spans="1:12" ht="12" customHeight="1">
      <c r="A31" s="12">
        <f>drivers_list!B29</f>
        <v>28</v>
      </c>
      <c r="B31" s="12" t="str">
        <f>drivers_list!C29</f>
        <v>Кущ Олена </v>
      </c>
      <c r="C31" s="12" t="str">
        <f>drivers_list!E29</f>
        <v>Касмінко  Наталія </v>
      </c>
      <c r="D31" s="14">
        <v>23.82</v>
      </c>
      <c r="E31" s="15">
        <v>0</v>
      </c>
      <c r="F31" s="15">
        <v>0</v>
      </c>
      <c r="G31" s="15">
        <v>0</v>
      </c>
      <c r="H31" s="18">
        <f t="shared" si="0"/>
        <v>23.82</v>
      </c>
      <c r="I31" s="34">
        <v>0</v>
      </c>
      <c r="J31" s="32">
        <f t="shared" si="1"/>
        <v>23.82</v>
      </c>
      <c r="K31" s="32">
        <f t="shared" si="2"/>
        <v>44.06</v>
      </c>
      <c r="L31" s="32">
        <f t="shared" si="3"/>
        <v>23.82</v>
      </c>
    </row>
    <row r="32" spans="1:12" ht="12" customHeight="1">
      <c r="A32" s="12">
        <f>drivers_list!B30</f>
        <v>29</v>
      </c>
      <c r="B32" s="12" t="str">
        <f>drivers_list!C30</f>
        <v>Славінська Наталія</v>
      </c>
      <c r="C32" s="12" t="str">
        <f>drivers_list!E30</f>
        <v>Лещінська Вікторія </v>
      </c>
      <c r="D32" s="14">
        <v>28.21</v>
      </c>
      <c r="E32" s="15">
        <v>0</v>
      </c>
      <c r="F32" s="15">
        <v>0</v>
      </c>
      <c r="G32" s="15">
        <v>0</v>
      </c>
      <c r="H32" s="18">
        <f t="shared" si="0"/>
        <v>28.21</v>
      </c>
      <c r="I32" s="34">
        <v>0</v>
      </c>
      <c r="J32" s="32">
        <f t="shared" si="1"/>
        <v>28.21</v>
      </c>
      <c r="K32" s="32">
        <f t="shared" si="2"/>
        <v>44.06</v>
      </c>
      <c r="L32" s="32">
        <f t="shared" si="3"/>
        <v>28.21</v>
      </c>
    </row>
    <row r="33" spans="1:12" ht="12" customHeight="1">
      <c r="A33" s="12">
        <f>drivers_list!B31</f>
        <v>30</v>
      </c>
      <c r="B33" s="12" t="str">
        <f>drivers_list!C31</f>
        <v>Макова Анастасія</v>
      </c>
      <c r="C33" s="12" t="str">
        <f>drivers_list!E31</f>
        <v>Ваганова Юлія</v>
      </c>
      <c r="D33" s="14">
        <v>19.38</v>
      </c>
      <c r="E33" s="15">
        <v>0</v>
      </c>
      <c r="F33" s="15">
        <v>0</v>
      </c>
      <c r="G33" s="15">
        <v>0</v>
      </c>
      <c r="H33" s="18">
        <f t="shared" si="0"/>
        <v>19.38</v>
      </c>
      <c r="I33" s="34">
        <v>0</v>
      </c>
      <c r="J33" s="32">
        <f t="shared" si="1"/>
        <v>19.38</v>
      </c>
      <c r="K33" s="32">
        <f t="shared" si="2"/>
        <v>44.06</v>
      </c>
      <c r="L33" s="32">
        <f t="shared" si="3"/>
        <v>19.38</v>
      </c>
    </row>
    <row r="34" spans="1:12" ht="12" customHeight="1">
      <c r="A34" s="12">
        <f>drivers_list!B32</f>
        <v>32</v>
      </c>
      <c r="B34" s="12" t="str">
        <f>drivers_list!C32</f>
        <v>Зюзькина Виктория</v>
      </c>
      <c r="C34" s="12" t="str">
        <f>drivers_list!E32</f>
        <v>Билоброва Елена</v>
      </c>
      <c r="D34" s="14">
        <v>23.22</v>
      </c>
      <c r="E34" s="15">
        <v>0</v>
      </c>
      <c r="F34" s="15">
        <v>0</v>
      </c>
      <c r="G34" s="15">
        <v>0</v>
      </c>
      <c r="H34" s="18">
        <f t="shared" si="0"/>
        <v>23.22</v>
      </c>
      <c r="I34" s="34">
        <v>0</v>
      </c>
      <c r="J34" s="32">
        <f t="shared" si="1"/>
        <v>23.22</v>
      </c>
      <c r="K34" s="32">
        <f t="shared" si="2"/>
        <v>44.06</v>
      </c>
      <c r="L34" s="32">
        <f t="shared" si="3"/>
        <v>23.22</v>
      </c>
    </row>
    <row r="35" spans="1:12" ht="12" customHeight="1">
      <c r="A35" s="12">
        <f>drivers_list!B33</f>
        <v>33</v>
      </c>
      <c r="B35" s="12" t="str">
        <f>drivers_list!C33</f>
        <v>Пржеголінська Наталя</v>
      </c>
      <c r="C35" s="12" t="str">
        <f>drivers_list!E33</f>
        <v>Пржеголінська Наталя</v>
      </c>
      <c r="D35" s="14">
        <v>34.43</v>
      </c>
      <c r="E35" s="15">
        <v>0</v>
      </c>
      <c r="F35" s="15">
        <v>0</v>
      </c>
      <c r="G35" s="15">
        <v>1</v>
      </c>
      <c r="H35" s="18">
        <f t="shared" si="0"/>
        <v>39.43</v>
      </c>
      <c r="I35" s="34">
        <v>0</v>
      </c>
      <c r="J35" s="32">
        <f t="shared" si="1"/>
        <v>39.43</v>
      </c>
      <c r="K35" s="32">
        <f t="shared" si="2"/>
        <v>44.06</v>
      </c>
      <c r="L35" s="32">
        <f t="shared" si="3"/>
        <v>39.43</v>
      </c>
    </row>
    <row r="36" spans="1:12" ht="12" customHeight="1">
      <c r="A36" s="12">
        <f>drivers_list!B34</f>
        <v>35</v>
      </c>
      <c r="B36" s="12" t="str">
        <f>drivers_list!C34</f>
        <v>Парцей Ірина</v>
      </c>
      <c r="C36" s="12" t="str">
        <f>drivers_list!E34</f>
        <v>Пеньковська Євгенія</v>
      </c>
      <c r="D36" s="14">
        <v>19.78</v>
      </c>
      <c r="E36" s="15">
        <v>0</v>
      </c>
      <c r="F36" s="15">
        <v>0</v>
      </c>
      <c r="G36" s="15">
        <v>0</v>
      </c>
      <c r="H36" s="18">
        <f t="shared" si="0"/>
        <v>19.78</v>
      </c>
      <c r="I36" s="34">
        <v>0</v>
      </c>
      <c r="J36" s="32">
        <f t="shared" si="1"/>
        <v>19.78</v>
      </c>
      <c r="K36" s="32">
        <f t="shared" si="2"/>
        <v>44.06</v>
      </c>
      <c r="L36" s="32">
        <f t="shared" si="3"/>
        <v>19.78</v>
      </c>
    </row>
    <row r="37" spans="1:12" ht="12" customHeight="1">
      <c r="A37" s="12">
        <f>drivers_list!B35</f>
        <v>36</v>
      </c>
      <c r="B37" s="12" t="str">
        <f>drivers_list!C35</f>
        <v>Яценко Галина</v>
      </c>
      <c r="C37" s="12" t="str">
        <f>drivers_list!E35</f>
        <v>Чернійчук Наталія</v>
      </c>
      <c r="D37" s="14">
        <v>23.1</v>
      </c>
      <c r="E37" s="15">
        <v>0</v>
      </c>
      <c r="F37" s="15">
        <v>0</v>
      </c>
      <c r="G37" s="15">
        <v>0</v>
      </c>
      <c r="H37" s="18">
        <f t="shared" si="0"/>
        <v>23.1</v>
      </c>
      <c r="I37" s="34">
        <v>0</v>
      </c>
      <c r="J37" s="32">
        <f t="shared" si="1"/>
        <v>23.1</v>
      </c>
      <c r="K37" s="32">
        <f t="shared" si="2"/>
        <v>44.06</v>
      </c>
      <c r="L37" s="32">
        <f t="shared" si="3"/>
        <v>23.1</v>
      </c>
    </row>
    <row r="38" spans="1:12" ht="12" customHeight="1">
      <c r="A38" s="12">
        <f>drivers_list!B36</f>
        <v>37</v>
      </c>
      <c r="B38" s="12" t="str">
        <f>drivers_list!C36</f>
        <v>Шумакова Олена </v>
      </c>
      <c r="C38" s="12" t="str">
        <f>drivers_list!E36</f>
        <v>Дмитрієва Олена </v>
      </c>
      <c r="D38" s="14">
        <v>21.35</v>
      </c>
      <c r="E38" s="15">
        <v>0</v>
      </c>
      <c r="F38" s="15">
        <v>0</v>
      </c>
      <c r="G38" s="15">
        <v>1</v>
      </c>
      <c r="H38" s="18">
        <f t="shared" si="0"/>
        <v>26.35</v>
      </c>
      <c r="I38" s="34">
        <v>0</v>
      </c>
      <c r="J38" s="32">
        <f t="shared" si="1"/>
        <v>26.35</v>
      </c>
      <c r="K38" s="32">
        <f t="shared" si="2"/>
        <v>44.06</v>
      </c>
      <c r="L38" s="32">
        <f t="shared" si="3"/>
        <v>26.35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R8" sqref="R8"/>
    </sheetView>
  </sheetViews>
  <sheetFormatPr defaultColWidth="9.140625" defaultRowHeight="15"/>
  <cols>
    <col min="1" max="1" width="3.140625" style="0" customWidth="1"/>
    <col min="2" max="2" width="16.421875" style="0" customWidth="1"/>
    <col min="3" max="3" width="15.8515625" style="0" customWidth="1"/>
    <col min="4" max="4" width="6.00390625" style="0" customWidth="1"/>
    <col min="5" max="5" width="4.7109375" style="0" customWidth="1"/>
    <col min="6" max="6" width="3.00390625" style="0" bestFit="1" customWidth="1"/>
    <col min="7" max="7" width="2.7109375" style="0" customWidth="1"/>
    <col min="8" max="8" width="7.7109375" style="0" bestFit="1" customWidth="1"/>
    <col min="9" max="9" width="10.00390625" style="0" bestFit="1" customWidth="1"/>
    <col min="10" max="10" width="5.7109375" style="0" bestFit="1" customWidth="1"/>
    <col min="11" max="11" width="6.57421875" style="0" bestFit="1" customWidth="1"/>
    <col min="12" max="12" width="9.421875" style="0" bestFit="1" customWidth="1"/>
  </cols>
  <sheetData>
    <row r="1" spans="1:8" ht="15">
      <c r="A1" s="4"/>
      <c r="B1" s="4"/>
      <c r="C1" s="4"/>
      <c r="D1" s="23" t="s">
        <v>32</v>
      </c>
      <c r="E1" s="23"/>
      <c r="F1" s="23"/>
      <c r="G1" s="23"/>
      <c r="H1" s="4"/>
    </row>
    <row r="2" spans="1:11" ht="15">
      <c r="A2" s="4"/>
      <c r="B2" s="4"/>
      <c r="C2" s="4"/>
      <c r="D2" s="4"/>
      <c r="E2" s="4" t="s">
        <v>39</v>
      </c>
      <c r="F2" s="4"/>
      <c r="G2" s="4"/>
      <c r="H2" s="4"/>
      <c r="I2" t="s">
        <v>43</v>
      </c>
      <c r="K2" t="s">
        <v>46</v>
      </c>
    </row>
    <row r="3" spans="1:12" ht="45.75">
      <c r="A3" s="7" t="s">
        <v>6</v>
      </c>
      <c r="B3" s="8" t="s">
        <v>7</v>
      </c>
      <c r="C3" s="8" t="s">
        <v>8</v>
      </c>
      <c r="D3" s="10" t="s">
        <v>33</v>
      </c>
      <c r="E3" s="29" t="s">
        <v>40</v>
      </c>
      <c r="F3" s="29" t="s">
        <v>41</v>
      </c>
      <c r="G3" s="29" t="s">
        <v>42</v>
      </c>
      <c r="H3" s="9" t="s">
        <v>14</v>
      </c>
      <c r="I3" s="29" t="s">
        <v>44</v>
      </c>
      <c r="J3" s="31" t="s">
        <v>33</v>
      </c>
      <c r="K3" s="35">
        <f>MAX(J4:J38)</f>
        <v>129.07</v>
      </c>
      <c r="L3" s="30" t="s">
        <v>45</v>
      </c>
    </row>
    <row r="4" spans="1:12" ht="12" customHeight="1">
      <c r="A4" s="12">
        <f>drivers_list!B2</f>
        <v>1</v>
      </c>
      <c r="B4" s="12" t="str">
        <f>drivers_list!C2</f>
        <v>Шагинян Татьяна</v>
      </c>
      <c r="C4" s="12" t="str">
        <f>drivers_list!E2</f>
        <v>Самойленко Людмила</v>
      </c>
      <c r="D4" s="14">
        <v>94.53</v>
      </c>
      <c r="E4" s="15">
        <v>0</v>
      </c>
      <c r="F4" s="15">
        <v>0</v>
      </c>
      <c r="G4" s="15">
        <v>0</v>
      </c>
      <c r="H4" s="18">
        <f>SUM(D4,5*E4,5*F4,5*G4)</f>
        <v>94.53</v>
      </c>
      <c r="I4" s="34">
        <v>0</v>
      </c>
      <c r="J4" s="32">
        <f>H4-H4*I4</f>
        <v>94.53</v>
      </c>
      <c r="K4" s="32">
        <f>K3</f>
        <v>129.07</v>
      </c>
      <c r="L4" s="32">
        <f>IF(I4,K3*1.1,J4)</f>
        <v>94.53</v>
      </c>
    </row>
    <row r="5" spans="1:12" ht="12" customHeight="1">
      <c r="A5" s="12">
        <f>drivers_list!B3</f>
        <v>2</v>
      </c>
      <c r="B5" s="12" t="str">
        <f>drivers_list!C3</f>
        <v>Корж Юлия</v>
      </c>
      <c r="C5" s="12" t="str">
        <f>drivers_list!E3</f>
        <v>Шпортак Олександра</v>
      </c>
      <c r="D5" s="14">
        <v>50.44</v>
      </c>
      <c r="E5" s="15">
        <v>0</v>
      </c>
      <c r="F5" s="15">
        <v>2</v>
      </c>
      <c r="G5" s="15">
        <v>0</v>
      </c>
      <c r="H5" s="18">
        <f aca="true" t="shared" si="0" ref="H5:H38">SUM(D5,5*E5,5*F5,5*G5)</f>
        <v>60.44</v>
      </c>
      <c r="I5" s="34">
        <v>0</v>
      </c>
      <c r="J5" s="32">
        <f aca="true" t="shared" si="1" ref="J5:J38">H5-H5*I5</f>
        <v>60.44</v>
      </c>
      <c r="K5" s="32">
        <f aca="true" t="shared" si="2" ref="K5:K38">K4</f>
        <v>129.07</v>
      </c>
      <c r="L5" s="32">
        <f aca="true" t="shared" si="3" ref="L5:L38">IF(I5,K4*1.1,J5)</f>
        <v>60.44</v>
      </c>
    </row>
    <row r="6" spans="1:12" ht="12" customHeight="1">
      <c r="A6" s="12">
        <f>drivers_list!B4</f>
        <v>3</v>
      </c>
      <c r="B6" s="12" t="str">
        <f>drivers_list!C4</f>
        <v>Коренєва Людмила </v>
      </c>
      <c r="C6" s="12" t="str">
        <f>drivers_list!E4</f>
        <v>Васіна Ірина</v>
      </c>
      <c r="D6" s="14">
        <v>49.87</v>
      </c>
      <c r="E6" s="15">
        <v>0</v>
      </c>
      <c r="F6" s="15">
        <v>0</v>
      </c>
      <c r="G6" s="15">
        <v>0</v>
      </c>
      <c r="H6" s="18">
        <f t="shared" si="0"/>
        <v>49.87</v>
      </c>
      <c r="I6" s="34">
        <v>1</v>
      </c>
      <c r="J6" s="32">
        <f t="shared" si="1"/>
        <v>0</v>
      </c>
      <c r="K6" s="32">
        <f t="shared" si="2"/>
        <v>129.07</v>
      </c>
      <c r="L6" s="32">
        <f t="shared" si="3"/>
        <v>141.977</v>
      </c>
    </row>
    <row r="7" spans="1:12" ht="12" customHeight="1">
      <c r="A7" s="12">
        <f>drivers_list!B5</f>
        <v>4</v>
      </c>
      <c r="B7" s="12" t="str">
        <f>drivers_list!C5</f>
        <v>Ничипоренко Тетяна</v>
      </c>
      <c r="C7" s="12" t="str">
        <f>drivers_list!E5</f>
        <v>Мініна Анастасія </v>
      </c>
      <c r="D7" s="14">
        <v>70.75</v>
      </c>
      <c r="E7" s="15">
        <v>0</v>
      </c>
      <c r="F7" s="15">
        <v>2</v>
      </c>
      <c r="G7" s="15">
        <v>0</v>
      </c>
      <c r="H7" s="18">
        <f t="shared" si="0"/>
        <v>80.75</v>
      </c>
      <c r="I7" s="34">
        <v>0</v>
      </c>
      <c r="J7" s="32">
        <f t="shared" si="1"/>
        <v>80.75</v>
      </c>
      <c r="K7" s="32">
        <f t="shared" si="2"/>
        <v>129.07</v>
      </c>
      <c r="L7" s="32">
        <f t="shared" si="3"/>
        <v>80.75</v>
      </c>
    </row>
    <row r="8" spans="1:12" ht="12" customHeight="1">
      <c r="A8" s="12">
        <f>drivers_list!B6</f>
        <v>5</v>
      </c>
      <c r="B8" s="12" t="str">
        <f>drivers_list!C6</f>
        <v>Юнашева Юлія</v>
      </c>
      <c r="C8" s="12" t="str">
        <f>drivers_list!E6</f>
        <v>Ігнатюк Наталія </v>
      </c>
      <c r="D8" s="14">
        <v>50.81</v>
      </c>
      <c r="E8" s="15">
        <v>0</v>
      </c>
      <c r="F8" s="15">
        <v>0</v>
      </c>
      <c r="G8" s="15">
        <v>0</v>
      </c>
      <c r="H8" s="18">
        <f t="shared" si="0"/>
        <v>50.81</v>
      </c>
      <c r="I8" s="34">
        <v>0</v>
      </c>
      <c r="J8" s="32">
        <f t="shared" si="1"/>
        <v>50.81</v>
      </c>
      <c r="K8" s="32">
        <f t="shared" si="2"/>
        <v>129.07</v>
      </c>
      <c r="L8" s="32">
        <f t="shared" si="3"/>
        <v>50.81</v>
      </c>
    </row>
    <row r="9" spans="1:12" ht="12" customHeight="1">
      <c r="A9" s="12">
        <f>drivers_list!B7</f>
        <v>6</v>
      </c>
      <c r="B9" s="12" t="str">
        <f>drivers_list!C7</f>
        <v>Паланская Ирина</v>
      </c>
      <c r="C9" s="12" t="str">
        <f>drivers_list!E7</f>
        <v>Литвинова Наталья</v>
      </c>
      <c r="D9" s="14">
        <v>73.38</v>
      </c>
      <c r="E9" s="15">
        <v>0</v>
      </c>
      <c r="F9" s="15">
        <v>0</v>
      </c>
      <c r="G9" s="15">
        <v>0</v>
      </c>
      <c r="H9" s="18">
        <f t="shared" si="0"/>
        <v>73.38</v>
      </c>
      <c r="I9" s="34">
        <v>0</v>
      </c>
      <c r="J9" s="32">
        <f t="shared" si="1"/>
        <v>73.38</v>
      </c>
      <c r="K9" s="32">
        <f t="shared" si="2"/>
        <v>129.07</v>
      </c>
      <c r="L9" s="32">
        <f t="shared" si="3"/>
        <v>73.38</v>
      </c>
    </row>
    <row r="10" spans="1:12" ht="12" customHeight="1">
      <c r="A10" s="12">
        <f>drivers_list!B8</f>
        <v>7</v>
      </c>
      <c r="B10" s="12" t="str">
        <f>drivers_list!C8</f>
        <v>Ожелевська Тетяна</v>
      </c>
      <c r="C10" s="12" t="str">
        <f>drivers_list!E8</f>
        <v>Соломатіна Юлія</v>
      </c>
      <c r="D10" s="14">
        <v>55.59</v>
      </c>
      <c r="E10" s="15">
        <v>0</v>
      </c>
      <c r="F10" s="15">
        <v>0</v>
      </c>
      <c r="G10" s="15">
        <v>0</v>
      </c>
      <c r="H10" s="18">
        <f t="shared" si="0"/>
        <v>55.59</v>
      </c>
      <c r="I10" s="34">
        <v>0</v>
      </c>
      <c r="J10" s="32">
        <f t="shared" si="1"/>
        <v>55.59</v>
      </c>
      <c r="K10" s="32">
        <f t="shared" si="2"/>
        <v>129.07</v>
      </c>
      <c r="L10" s="32">
        <f t="shared" si="3"/>
        <v>55.59</v>
      </c>
    </row>
    <row r="11" spans="1:12" ht="12" customHeight="1">
      <c r="A11" s="12">
        <f>drivers_list!B9</f>
        <v>8</v>
      </c>
      <c r="B11" s="12" t="str">
        <f>drivers_list!C9</f>
        <v>Дмитрук Наталія</v>
      </c>
      <c r="C11" s="12" t="str">
        <f>drivers_list!E9</f>
        <v>Голдабіна Наталя</v>
      </c>
      <c r="D11" s="14">
        <v>67.66</v>
      </c>
      <c r="E11" s="15">
        <v>0</v>
      </c>
      <c r="F11" s="15">
        <v>0</v>
      </c>
      <c r="G11" s="15">
        <v>0</v>
      </c>
      <c r="H11" s="18">
        <f t="shared" si="0"/>
        <v>67.66</v>
      </c>
      <c r="I11" s="34">
        <v>0</v>
      </c>
      <c r="J11" s="32">
        <f t="shared" si="1"/>
        <v>67.66</v>
      </c>
      <c r="K11" s="32">
        <f t="shared" si="2"/>
        <v>129.07</v>
      </c>
      <c r="L11" s="32">
        <f t="shared" si="3"/>
        <v>67.66</v>
      </c>
    </row>
    <row r="12" spans="1:12" ht="12" customHeight="1">
      <c r="A12" s="12">
        <f>drivers_list!B10</f>
        <v>9</v>
      </c>
      <c r="B12" s="12" t="str">
        <f>drivers_list!C10</f>
        <v>Самійленко Тетяна</v>
      </c>
      <c r="C12" s="12" t="str">
        <f>drivers_list!E10</f>
        <v>Самійленко Наталія</v>
      </c>
      <c r="D12" s="14">
        <v>129.07</v>
      </c>
      <c r="E12" s="15">
        <v>0</v>
      </c>
      <c r="F12" s="15">
        <v>0</v>
      </c>
      <c r="G12" s="15">
        <v>0</v>
      </c>
      <c r="H12" s="18">
        <f t="shared" si="0"/>
        <v>129.07</v>
      </c>
      <c r="I12" s="34">
        <v>0</v>
      </c>
      <c r="J12" s="32">
        <f t="shared" si="1"/>
        <v>129.07</v>
      </c>
      <c r="K12" s="32">
        <f t="shared" si="2"/>
        <v>129.07</v>
      </c>
      <c r="L12" s="32">
        <f t="shared" si="3"/>
        <v>129.07</v>
      </c>
    </row>
    <row r="13" spans="1:12" ht="12" customHeight="1">
      <c r="A13" s="12">
        <f>drivers_list!B11</f>
        <v>10</v>
      </c>
      <c r="B13" s="12" t="str">
        <f>drivers_list!C11</f>
        <v>Шинкаренко Олеся</v>
      </c>
      <c r="C13" s="12" t="str">
        <f>drivers_list!E11</f>
        <v>Сергеева Роксолана</v>
      </c>
      <c r="D13" s="14">
        <v>56.91</v>
      </c>
      <c r="E13" s="15">
        <v>0</v>
      </c>
      <c r="F13" s="15">
        <v>1</v>
      </c>
      <c r="G13" s="15">
        <v>0</v>
      </c>
      <c r="H13" s="18">
        <f t="shared" si="0"/>
        <v>61.91</v>
      </c>
      <c r="I13" s="34">
        <v>0</v>
      </c>
      <c r="J13" s="32">
        <f t="shared" si="1"/>
        <v>61.91</v>
      </c>
      <c r="K13" s="32">
        <f t="shared" si="2"/>
        <v>129.07</v>
      </c>
      <c r="L13" s="32">
        <f t="shared" si="3"/>
        <v>61.91</v>
      </c>
    </row>
    <row r="14" spans="1:12" ht="12" customHeight="1">
      <c r="A14" s="12">
        <f>drivers_list!B12</f>
        <v>11</v>
      </c>
      <c r="B14" s="12" t="str">
        <f>drivers_list!C12</f>
        <v>Софиенко Екатерина</v>
      </c>
      <c r="C14" s="12" t="str">
        <f>drivers_list!E12</f>
        <v>Луцик Алеся</v>
      </c>
      <c r="D14" s="14">
        <v>0</v>
      </c>
      <c r="E14" s="15">
        <v>0</v>
      </c>
      <c r="F14" s="15">
        <v>0</v>
      </c>
      <c r="G14" s="15">
        <v>0</v>
      </c>
      <c r="H14" s="18">
        <f t="shared" si="0"/>
        <v>0</v>
      </c>
      <c r="I14" s="34">
        <v>1</v>
      </c>
      <c r="J14" s="32">
        <f t="shared" si="1"/>
        <v>0</v>
      </c>
      <c r="K14" s="32">
        <f t="shared" si="2"/>
        <v>129.07</v>
      </c>
      <c r="L14" s="32">
        <f t="shared" si="3"/>
        <v>141.977</v>
      </c>
    </row>
    <row r="15" spans="1:12" ht="12" customHeight="1">
      <c r="A15" s="12">
        <f>drivers_list!B13</f>
        <v>12</v>
      </c>
      <c r="B15" s="12" t="str">
        <f>drivers_list!C13</f>
        <v>Станнаева Виктория</v>
      </c>
      <c r="C15" s="12" t="str">
        <f>drivers_list!E13</f>
        <v>Купцова Юлия</v>
      </c>
      <c r="D15" s="14">
        <v>0</v>
      </c>
      <c r="E15" s="15">
        <v>0</v>
      </c>
      <c r="F15" s="15">
        <v>0</v>
      </c>
      <c r="G15" s="15">
        <v>0</v>
      </c>
      <c r="H15" s="18">
        <f t="shared" si="0"/>
        <v>0</v>
      </c>
      <c r="I15" s="34">
        <v>1</v>
      </c>
      <c r="J15" s="32">
        <f t="shared" si="1"/>
        <v>0</v>
      </c>
      <c r="K15" s="32">
        <f t="shared" si="2"/>
        <v>129.07</v>
      </c>
      <c r="L15" s="32">
        <f t="shared" si="3"/>
        <v>141.977</v>
      </c>
    </row>
    <row r="16" spans="1:12" ht="12" customHeight="1">
      <c r="A16" s="12">
        <f>drivers_list!B14</f>
        <v>13</v>
      </c>
      <c r="B16" s="12" t="str">
        <f>drivers_list!C14</f>
        <v>Дементьєва Юлія</v>
      </c>
      <c r="C16" s="12" t="str">
        <f>drivers_list!E14</f>
        <v>Шебалденкова Олена</v>
      </c>
      <c r="D16" s="14">
        <v>79.84</v>
      </c>
      <c r="E16" s="15">
        <v>0</v>
      </c>
      <c r="F16" s="15">
        <v>0</v>
      </c>
      <c r="G16" s="15">
        <v>0</v>
      </c>
      <c r="H16" s="18">
        <f t="shared" si="0"/>
        <v>79.84</v>
      </c>
      <c r="I16" s="34">
        <v>0</v>
      </c>
      <c r="J16" s="32">
        <f t="shared" si="1"/>
        <v>79.84</v>
      </c>
      <c r="K16" s="32">
        <f t="shared" si="2"/>
        <v>129.07</v>
      </c>
      <c r="L16" s="32">
        <f t="shared" si="3"/>
        <v>79.84</v>
      </c>
    </row>
    <row r="17" spans="1:12" ht="12" customHeight="1">
      <c r="A17" s="12">
        <f>drivers_list!B15</f>
        <v>14</v>
      </c>
      <c r="B17" s="12" t="str">
        <f>drivers_list!C15</f>
        <v>Кулішенко Анна</v>
      </c>
      <c r="C17" s="12" t="str">
        <f>drivers_list!E15</f>
        <v>Двигон Юлія</v>
      </c>
      <c r="D17" s="14">
        <v>46.96</v>
      </c>
      <c r="E17" s="15">
        <v>0</v>
      </c>
      <c r="F17" s="15">
        <v>0</v>
      </c>
      <c r="G17" s="15">
        <v>0</v>
      </c>
      <c r="H17" s="18">
        <f t="shared" si="0"/>
        <v>46.96</v>
      </c>
      <c r="I17" s="34">
        <v>0</v>
      </c>
      <c r="J17" s="32">
        <f t="shared" si="1"/>
        <v>46.96</v>
      </c>
      <c r="K17" s="32">
        <f t="shared" si="2"/>
        <v>129.07</v>
      </c>
      <c r="L17" s="32">
        <f t="shared" si="3"/>
        <v>46.96</v>
      </c>
    </row>
    <row r="18" spans="1:12" ht="12" customHeight="1">
      <c r="A18" s="12">
        <f>drivers_list!B16</f>
        <v>15</v>
      </c>
      <c r="B18" s="12" t="str">
        <f>drivers_list!C16</f>
        <v>Хребтівська Надія</v>
      </c>
      <c r="C18" s="12" t="str">
        <f>drivers_list!E16</f>
        <v>Донченко Світлана</v>
      </c>
      <c r="D18" s="14">
        <v>50.09</v>
      </c>
      <c r="E18" s="15">
        <v>0</v>
      </c>
      <c r="F18" s="15">
        <v>1</v>
      </c>
      <c r="G18" s="15">
        <v>0</v>
      </c>
      <c r="H18" s="18">
        <f t="shared" si="0"/>
        <v>55.09</v>
      </c>
      <c r="I18" s="34">
        <v>0</v>
      </c>
      <c r="J18" s="32">
        <f t="shared" si="1"/>
        <v>55.09</v>
      </c>
      <c r="K18" s="32">
        <f t="shared" si="2"/>
        <v>129.07</v>
      </c>
      <c r="L18" s="32">
        <f t="shared" si="3"/>
        <v>55.09</v>
      </c>
    </row>
    <row r="19" spans="1:12" ht="12" customHeight="1">
      <c r="A19" s="12">
        <f>drivers_list!B17</f>
        <v>16</v>
      </c>
      <c r="B19" s="12" t="str">
        <f>drivers_list!C17</f>
        <v>Ткалич Ирина</v>
      </c>
      <c r="C19" s="12" t="str">
        <f>drivers_list!E17</f>
        <v>Дробович Анна</v>
      </c>
      <c r="D19" s="14">
        <v>55.38</v>
      </c>
      <c r="E19" s="15">
        <v>0</v>
      </c>
      <c r="F19" s="15">
        <v>0</v>
      </c>
      <c r="G19" s="15">
        <v>0</v>
      </c>
      <c r="H19" s="18">
        <f t="shared" si="0"/>
        <v>55.38</v>
      </c>
      <c r="I19" s="34">
        <v>0</v>
      </c>
      <c r="J19" s="32">
        <f t="shared" si="1"/>
        <v>55.38</v>
      </c>
      <c r="K19" s="32">
        <f t="shared" si="2"/>
        <v>129.07</v>
      </c>
      <c r="L19" s="32">
        <f t="shared" si="3"/>
        <v>55.38</v>
      </c>
    </row>
    <row r="20" spans="1:12" ht="12" customHeight="1">
      <c r="A20" s="12">
        <f>drivers_list!B18</f>
        <v>17</v>
      </c>
      <c r="B20" s="12" t="str">
        <f>drivers_list!C18</f>
        <v>Федорко Олександра</v>
      </c>
      <c r="C20" s="12" t="str">
        <f>drivers_list!E18</f>
        <v>Ольга Кресань</v>
      </c>
      <c r="D20" s="14">
        <v>77.66</v>
      </c>
      <c r="E20" s="15">
        <v>0</v>
      </c>
      <c r="F20" s="15">
        <v>0</v>
      </c>
      <c r="G20" s="15">
        <v>0</v>
      </c>
      <c r="H20" s="18">
        <f t="shared" si="0"/>
        <v>77.66</v>
      </c>
      <c r="I20" s="34">
        <v>0</v>
      </c>
      <c r="J20" s="32">
        <f t="shared" si="1"/>
        <v>77.66</v>
      </c>
      <c r="K20" s="32">
        <f t="shared" si="2"/>
        <v>129.07</v>
      </c>
      <c r="L20" s="32">
        <f t="shared" si="3"/>
        <v>77.66</v>
      </c>
    </row>
    <row r="21" spans="1:12" ht="12" customHeight="1">
      <c r="A21" s="12">
        <f>drivers_list!B19</f>
        <v>18</v>
      </c>
      <c r="B21" s="12" t="str">
        <f>drivers_list!C19</f>
        <v>Герасимчук Світлана</v>
      </c>
      <c r="C21" s="12" t="str">
        <f>drivers_list!E19</f>
        <v>Кравченко Людмила</v>
      </c>
      <c r="D21" s="14">
        <v>56.62</v>
      </c>
      <c r="E21" s="15">
        <v>0</v>
      </c>
      <c r="F21" s="15">
        <v>1</v>
      </c>
      <c r="G21" s="15">
        <v>0</v>
      </c>
      <c r="H21" s="18">
        <f t="shared" si="0"/>
        <v>61.62</v>
      </c>
      <c r="I21" s="34">
        <v>0</v>
      </c>
      <c r="J21" s="32">
        <f t="shared" si="1"/>
        <v>61.62</v>
      </c>
      <c r="K21" s="32">
        <f t="shared" si="2"/>
        <v>129.07</v>
      </c>
      <c r="L21" s="32">
        <f t="shared" si="3"/>
        <v>61.62</v>
      </c>
    </row>
    <row r="22" spans="1:12" ht="12" customHeight="1">
      <c r="A22" s="12">
        <f>drivers_list!B20</f>
        <v>19</v>
      </c>
      <c r="B22" s="12" t="str">
        <f>drivers_list!C20</f>
        <v>Букасова Анна</v>
      </c>
      <c r="C22" s="12" t="str">
        <f>drivers_list!E20</f>
        <v>Матюшенко Олена</v>
      </c>
      <c r="D22" s="14">
        <v>47.31</v>
      </c>
      <c r="E22" s="15">
        <v>0</v>
      </c>
      <c r="F22" s="15">
        <v>0</v>
      </c>
      <c r="G22" s="15">
        <v>0</v>
      </c>
      <c r="H22" s="18">
        <f t="shared" si="0"/>
        <v>47.31</v>
      </c>
      <c r="I22" s="34">
        <v>0</v>
      </c>
      <c r="J22" s="32">
        <f t="shared" si="1"/>
        <v>47.31</v>
      </c>
      <c r="K22" s="32">
        <f t="shared" si="2"/>
        <v>129.07</v>
      </c>
      <c r="L22" s="32">
        <f t="shared" si="3"/>
        <v>47.31</v>
      </c>
    </row>
    <row r="23" spans="1:12" ht="12" customHeight="1">
      <c r="A23" s="12">
        <f>drivers_list!B21</f>
        <v>20</v>
      </c>
      <c r="B23" s="12" t="str">
        <f>drivers_list!C21</f>
        <v>Резанко Ольга </v>
      </c>
      <c r="C23" s="12" t="str">
        <f>drivers_list!E21</f>
        <v>Котенко Оксана</v>
      </c>
      <c r="D23" s="14">
        <v>52.4</v>
      </c>
      <c r="E23" s="15">
        <v>0</v>
      </c>
      <c r="F23" s="15">
        <v>0</v>
      </c>
      <c r="G23" s="15">
        <v>0</v>
      </c>
      <c r="H23" s="18">
        <f t="shared" si="0"/>
        <v>52.4</v>
      </c>
      <c r="I23" s="34">
        <v>0</v>
      </c>
      <c r="J23" s="32">
        <f t="shared" si="1"/>
        <v>52.4</v>
      </c>
      <c r="K23" s="32">
        <f t="shared" si="2"/>
        <v>129.07</v>
      </c>
      <c r="L23" s="32">
        <f t="shared" si="3"/>
        <v>52.4</v>
      </c>
    </row>
    <row r="24" spans="1:12" ht="12" customHeight="1">
      <c r="A24" s="12">
        <f>drivers_list!B22</f>
        <v>21</v>
      </c>
      <c r="B24" s="12" t="str">
        <f>drivers_list!C22</f>
        <v>Цвєткова Альона </v>
      </c>
      <c r="C24" s="12" t="str">
        <f>drivers_list!E22</f>
        <v>Горбаченко Наталія</v>
      </c>
      <c r="D24" s="14">
        <v>64.69</v>
      </c>
      <c r="E24" s="15">
        <v>0</v>
      </c>
      <c r="F24" s="15">
        <v>0</v>
      </c>
      <c r="G24" s="15">
        <v>0</v>
      </c>
      <c r="H24" s="18">
        <f t="shared" si="0"/>
        <v>64.69</v>
      </c>
      <c r="I24" s="34">
        <v>0</v>
      </c>
      <c r="J24" s="32">
        <f t="shared" si="1"/>
        <v>64.69</v>
      </c>
      <c r="K24" s="32">
        <f t="shared" si="2"/>
        <v>129.07</v>
      </c>
      <c r="L24" s="32">
        <f t="shared" si="3"/>
        <v>64.69</v>
      </c>
    </row>
    <row r="25" spans="1:12" ht="12" customHeight="1">
      <c r="A25" s="12">
        <f>drivers_list!B23</f>
        <v>22</v>
      </c>
      <c r="B25" s="12" t="str">
        <f>drivers_list!C23</f>
        <v>Скопець Тетяна</v>
      </c>
      <c r="C25" s="12" t="str">
        <f>drivers_list!E23</f>
        <v>Гомонай Олена </v>
      </c>
      <c r="D25" s="14">
        <v>50.13</v>
      </c>
      <c r="E25" s="15">
        <v>0</v>
      </c>
      <c r="F25" s="15">
        <v>1</v>
      </c>
      <c r="G25" s="15">
        <v>0</v>
      </c>
      <c r="H25" s="18">
        <f t="shared" si="0"/>
        <v>55.13</v>
      </c>
      <c r="I25" s="34">
        <v>0</v>
      </c>
      <c r="J25" s="32">
        <f t="shared" si="1"/>
        <v>55.13</v>
      </c>
      <c r="K25" s="32">
        <f t="shared" si="2"/>
        <v>129.07</v>
      </c>
      <c r="L25" s="32">
        <f t="shared" si="3"/>
        <v>55.13</v>
      </c>
    </row>
    <row r="26" spans="1:12" ht="12" customHeight="1">
      <c r="A26" s="12">
        <f>drivers_list!B24</f>
        <v>23</v>
      </c>
      <c r="B26" s="12" t="str">
        <f>drivers_list!C24</f>
        <v>Кравец Ирина</v>
      </c>
      <c r="C26" s="12" t="str">
        <f>drivers_list!E24</f>
        <v>Соколова Руслана</v>
      </c>
      <c r="D26" s="14">
        <v>48.19</v>
      </c>
      <c r="E26" s="15">
        <v>0</v>
      </c>
      <c r="F26" s="15">
        <v>3</v>
      </c>
      <c r="G26" s="15">
        <v>0</v>
      </c>
      <c r="H26" s="18">
        <f t="shared" si="0"/>
        <v>63.19</v>
      </c>
      <c r="I26" s="34">
        <v>0</v>
      </c>
      <c r="J26" s="32">
        <f t="shared" si="1"/>
        <v>63.19</v>
      </c>
      <c r="K26" s="32">
        <f t="shared" si="2"/>
        <v>129.07</v>
      </c>
      <c r="L26" s="32">
        <f t="shared" si="3"/>
        <v>63.19</v>
      </c>
    </row>
    <row r="27" spans="1:12" ht="12" customHeight="1">
      <c r="A27" s="12">
        <f>drivers_list!B25</f>
        <v>24</v>
      </c>
      <c r="B27" s="12" t="str">
        <f>drivers_list!C25</f>
        <v>МИЛАШКА</v>
      </c>
      <c r="C27" s="12" t="str">
        <f>drivers_list!E25</f>
        <v>Шуригіна Ганна</v>
      </c>
      <c r="D27" s="14">
        <v>53.81</v>
      </c>
      <c r="E27" s="15">
        <v>0</v>
      </c>
      <c r="F27" s="15">
        <v>1</v>
      </c>
      <c r="G27" s="15">
        <v>0</v>
      </c>
      <c r="H27" s="18">
        <f t="shared" si="0"/>
        <v>58.81</v>
      </c>
      <c r="I27" s="34">
        <v>0</v>
      </c>
      <c r="J27" s="32">
        <f t="shared" si="1"/>
        <v>58.81</v>
      </c>
      <c r="K27" s="32">
        <f t="shared" si="2"/>
        <v>129.07</v>
      </c>
      <c r="L27" s="32">
        <f t="shared" si="3"/>
        <v>58.81</v>
      </c>
    </row>
    <row r="28" spans="1:12" ht="12" customHeight="1">
      <c r="A28" s="12">
        <f>drivers_list!B26</f>
        <v>25</v>
      </c>
      <c r="B28" s="12" t="str">
        <f>drivers_list!C26</f>
        <v>Медведченко Лолита</v>
      </c>
      <c r="C28" s="12" t="str">
        <f>drivers_list!E26</f>
        <v>Бойченко Валентина</v>
      </c>
      <c r="D28" s="14">
        <v>0</v>
      </c>
      <c r="E28" s="15">
        <v>0</v>
      </c>
      <c r="F28" s="15">
        <v>0</v>
      </c>
      <c r="G28" s="15">
        <v>0</v>
      </c>
      <c r="H28" s="18">
        <f t="shared" si="0"/>
        <v>0</v>
      </c>
      <c r="I28" s="34">
        <v>1</v>
      </c>
      <c r="J28" s="32">
        <f t="shared" si="1"/>
        <v>0</v>
      </c>
      <c r="K28" s="32">
        <f t="shared" si="2"/>
        <v>129.07</v>
      </c>
      <c r="L28" s="32">
        <f t="shared" si="3"/>
        <v>141.977</v>
      </c>
    </row>
    <row r="29" spans="1:12" ht="12" customHeight="1">
      <c r="A29" s="12">
        <f>drivers_list!B27</f>
        <v>26</v>
      </c>
      <c r="B29" s="12" t="str">
        <f>drivers_list!C27</f>
        <v>Селіщева Жанна</v>
      </c>
      <c r="C29" s="12" t="str">
        <f>drivers_list!E27</f>
        <v>Богорська Марія </v>
      </c>
      <c r="D29" s="14">
        <v>0</v>
      </c>
      <c r="E29" s="15">
        <v>0</v>
      </c>
      <c r="F29" s="15">
        <v>0</v>
      </c>
      <c r="G29" s="15">
        <v>0</v>
      </c>
      <c r="H29" s="18">
        <f t="shared" si="0"/>
        <v>0</v>
      </c>
      <c r="I29" s="34">
        <v>1</v>
      </c>
      <c r="J29" s="32">
        <f t="shared" si="1"/>
        <v>0</v>
      </c>
      <c r="K29" s="32">
        <f t="shared" si="2"/>
        <v>129.07</v>
      </c>
      <c r="L29" s="32">
        <f t="shared" si="3"/>
        <v>141.977</v>
      </c>
    </row>
    <row r="30" spans="1:12" ht="12" customHeight="1">
      <c r="A30" s="12">
        <f>drivers_list!B28</f>
        <v>27</v>
      </c>
      <c r="B30" s="12" t="str">
        <f>drivers_list!C28</f>
        <v>Постановська Ірина</v>
      </c>
      <c r="C30" s="12" t="str">
        <f>drivers_list!E28</f>
        <v>Перелигіна Наталія </v>
      </c>
      <c r="D30" s="14">
        <v>0</v>
      </c>
      <c r="E30" s="15">
        <v>0</v>
      </c>
      <c r="F30" s="15">
        <v>0</v>
      </c>
      <c r="G30" s="15">
        <v>0</v>
      </c>
      <c r="H30" s="18">
        <f>SUM(D30,5*E30,5*F30,5*G30)</f>
        <v>0</v>
      </c>
      <c r="I30" s="34">
        <v>1</v>
      </c>
      <c r="J30" s="32">
        <f t="shared" si="1"/>
        <v>0</v>
      </c>
      <c r="K30" s="32">
        <f t="shared" si="2"/>
        <v>129.07</v>
      </c>
      <c r="L30" s="32">
        <f t="shared" si="3"/>
        <v>141.977</v>
      </c>
    </row>
    <row r="31" spans="1:12" ht="12" customHeight="1">
      <c r="A31" s="12">
        <f>drivers_list!B29</f>
        <v>28</v>
      </c>
      <c r="B31" s="12" t="str">
        <f>drivers_list!C29</f>
        <v>Кущ Олена </v>
      </c>
      <c r="C31" s="12" t="str">
        <f>drivers_list!E29</f>
        <v>Касмінко  Наталія </v>
      </c>
      <c r="D31" s="14">
        <v>58.69</v>
      </c>
      <c r="E31" s="15">
        <v>0</v>
      </c>
      <c r="F31" s="15">
        <v>0</v>
      </c>
      <c r="G31" s="15">
        <v>1</v>
      </c>
      <c r="H31" s="18">
        <f t="shared" si="0"/>
        <v>63.69</v>
      </c>
      <c r="I31" s="34">
        <v>0</v>
      </c>
      <c r="J31" s="32">
        <f t="shared" si="1"/>
        <v>63.69</v>
      </c>
      <c r="K31" s="32">
        <f t="shared" si="2"/>
        <v>129.07</v>
      </c>
      <c r="L31" s="32">
        <f t="shared" si="3"/>
        <v>63.69</v>
      </c>
    </row>
    <row r="32" spans="1:12" ht="12" customHeight="1">
      <c r="A32" s="12">
        <f>drivers_list!B30</f>
        <v>29</v>
      </c>
      <c r="B32" s="12" t="str">
        <f>drivers_list!C30</f>
        <v>Славінська Наталія</v>
      </c>
      <c r="C32" s="12" t="str">
        <f>drivers_list!E30</f>
        <v>Лещінська Вікторія </v>
      </c>
      <c r="D32" s="14">
        <v>0</v>
      </c>
      <c r="E32" s="15">
        <v>0</v>
      </c>
      <c r="F32" s="15">
        <v>0</v>
      </c>
      <c r="G32" s="15">
        <v>0</v>
      </c>
      <c r="H32" s="18">
        <f t="shared" si="0"/>
        <v>0</v>
      </c>
      <c r="I32" s="34">
        <v>1</v>
      </c>
      <c r="J32" s="32">
        <f t="shared" si="1"/>
        <v>0</v>
      </c>
      <c r="K32" s="32">
        <f t="shared" si="2"/>
        <v>129.07</v>
      </c>
      <c r="L32" s="32">
        <f t="shared" si="3"/>
        <v>141.977</v>
      </c>
    </row>
    <row r="33" spans="1:12" ht="12" customHeight="1">
      <c r="A33" s="12">
        <f>drivers_list!B31</f>
        <v>30</v>
      </c>
      <c r="B33" s="12" t="str">
        <f>drivers_list!C31</f>
        <v>Макова Анастасія</v>
      </c>
      <c r="C33" s="12" t="str">
        <f>drivers_list!E31</f>
        <v>Ваганова Юлія</v>
      </c>
      <c r="D33" s="14">
        <v>47.56</v>
      </c>
      <c r="E33" s="15">
        <v>0</v>
      </c>
      <c r="F33" s="15">
        <v>0</v>
      </c>
      <c r="G33" s="15">
        <v>0</v>
      </c>
      <c r="H33" s="18">
        <f t="shared" si="0"/>
        <v>47.56</v>
      </c>
      <c r="I33" s="34">
        <v>0</v>
      </c>
      <c r="J33" s="32">
        <f t="shared" si="1"/>
        <v>47.56</v>
      </c>
      <c r="K33" s="32">
        <f t="shared" si="2"/>
        <v>129.07</v>
      </c>
      <c r="L33" s="32">
        <f t="shared" si="3"/>
        <v>47.56</v>
      </c>
    </row>
    <row r="34" spans="1:12" ht="12" customHeight="1">
      <c r="A34" s="12">
        <f>drivers_list!B32</f>
        <v>32</v>
      </c>
      <c r="B34" s="12" t="str">
        <f>drivers_list!C32</f>
        <v>Зюзькина Виктория</v>
      </c>
      <c r="C34" s="12" t="str">
        <f>drivers_list!E32</f>
        <v>Билоброва Елена</v>
      </c>
      <c r="D34" s="14">
        <v>62.1</v>
      </c>
      <c r="E34" s="15">
        <v>0</v>
      </c>
      <c r="F34" s="15">
        <v>0</v>
      </c>
      <c r="G34" s="15">
        <v>0</v>
      </c>
      <c r="H34" s="18">
        <f t="shared" si="0"/>
        <v>62.1</v>
      </c>
      <c r="I34" s="34">
        <v>0</v>
      </c>
      <c r="J34" s="32">
        <f t="shared" si="1"/>
        <v>62.1</v>
      </c>
      <c r="K34" s="32">
        <f t="shared" si="2"/>
        <v>129.07</v>
      </c>
      <c r="L34" s="32">
        <f t="shared" si="3"/>
        <v>62.1</v>
      </c>
    </row>
    <row r="35" spans="1:12" ht="12" customHeight="1">
      <c r="A35" s="12">
        <f>drivers_list!B33</f>
        <v>33</v>
      </c>
      <c r="B35" s="12" t="str">
        <f>drivers_list!C33</f>
        <v>Пржеголінська Наталя</v>
      </c>
      <c r="C35" s="12" t="str">
        <f>drivers_list!E33</f>
        <v>Пржеголінська Наталя</v>
      </c>
      <c r="D35" s="14">
        <v>0</v>
      </c>
      <c r="E35" s="15">
        <v>0</v>
      </c>
      <c r="F35" s="15">
        <v>0</v>
      </c>
      <c r="G35" s="15">
        <v>0</v>
      </c>
      <c r="H35" s="18">
        <f t="shared" si="0"/>
        <v>0</v>
      </c>
      <c r="I35" s="34">
        <v>1</v>
      </c>
      <c r="J35" s="32">
        <f t="shared" si="1"/>
        <v>0</v>
      </c>
      <c r="K35" s="32">
        <f t="shared" si="2"/>
        <v>129.07</v>
      </c>
      <c r="L35" s="32">
        <f t="shared" si="3"/>
        <v>141.977</v>
      </c>
    </row>
    <row r="36" spans="1:12" ht="12" customHeight="1">
      <c r="A36" s="12">
        <f>drivers_list!B34</f>
        <v>35</v>
      </c>
      <c r="B36" s="12" t="str">
        <f>drivers_list!C34</f>
        <v>Парцей Ірина</v>
      </c>
      <c r="C36" s="12" t="str">
        <f>drivers_list!E34</f>
        <v>Пеньковська Євгенія</v>
      </c>
      <c r="D36" s="14">
        <v>51.47</v>
      </c>
      <c r="E36" s="15">
        <v>0</v>
      </c>
      <c r="F36" s="15">
        <v>0</v>
      </c>
      <c r="G36" s="15">
        <v>0</v>
      </c>
      <c r="H36" s="18">
        <f t="shared" si="0"/>
        <v>51.47</v>
      </c>
      <c r="I36" s="34">
        <v>0</v>
      </c>
      <c r="J36" s="32">
        <f t="shared" si="1"/>
        <v>51.47</v>
      </c>
      <c r="K36" s="32">
        <f t="shared" si="2"/>
        <v>129.07</v>
      </c>
      <c r="L36" s="32">
        <f t="shared" si="3"/>
        <v>51.47</v>
      </c>
    </row>
    <row r="37" spans="1:12" ht="12" customHeight="1">
      <c r="A37" s="12">
        <f>drivers_list!B35</f>
        <v>36</v>
      </c>
      <c r="B37" s="12" t="str">
        <f>drivers_list!C35</f>
        <v>Яценко Галина</v>
      </c>
      <c r="C37" s="12" t="str">
        <f>drivers_list!E35</f>
        <v>Чернійчук Наталія</v>
      </c>
      <c r="D37" s="14">
        <v>71.03</v>
      </c>
      <c r="E37" s="15">
        <v>0</v>
      </c>
      <c r="F37" s="15">
        <v>0</v>
      </c>
      <c r="G37" s="15">
        <v>0</v>
      </c>
      <c r="H37" s="18">
        <f t="shared" si="0"/>
        <v>71.03</v>
      </c>
      <c r="I37" s="34">
        <v>0</v>
      </c>
      <c r="J37" s="32">
        <f t="shared" si="1"/>
        <v>71.03</v>
      </c>
      <c r="K37" s="32">
        <f t="shared" si="2"/>
        <v>129.07</v>
      </c>
      <c r="L37" s="32">
        <f t="shared" si="3"/>
        <v>71.03</v>
      </c>
    </row>
    <row r="38" spans="1:12" ht="12" customHeight="1">
      <c r="A38" s="12">
        <f>drivers_list!B36</f>
        <v>37</v>
      </c>
      <c r="B38" s="12" t="str">
        <f>drivers_list!C36</f>
        <v>Шумакова Олена </v>
      </c>
      <c r="C38" s="12" t="str">
        <f>drivers_list!E36</f>
        <v>Дмитрієва Олена </v>
      </c>
      <c r="D38" s="14">
        <v>70.5</v>
      </c>
      <c r="E38" s="15">
        <v>0</v>
      </c>
      <c r="F38" s="15">
        <v>0</v>
      </c>
      <c r="G38" s="15">
        <v>0</v>
      </c>
      <c r="H38" s="18">
        <f t="shared" si="0"/>
        <v>70.5</v>
      </c>
      <c r="I38" s="34">
        <v>0</v>
      </c>
      <c r="J38" s="32">
        <f t="shared" si="1"/>
        <v>70.5</v>
      </c>
      <c r="K38" s="32">
        <f t="shared" si="2"/>
        <v>129.07</v>
      </c>
      <c r="L38" s="32">
        <f t="shared" si="3"/>
        <v>70.5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M12" sqref="M12"/>
    </sheetView>
  </sheetViews>
  <sheetFormatPr defaultColWidth="9.140625" defaultRowHeight="15"/>
  <cols>
    <col min="6" max="6" width="11.57421875" style="0" customWidth="1"/>
    <col min="7" max="7" width="10.28125" style="0" customWidth="1"/>
  </cols>
  <sheetData>
    <row r="1" spans="1:7" ht="25.5">
      <c r="A1" s="1" t="s">
        <v>146</v>
      </c>
      <c r="B1" s="1" t="s">
        <v>34</v>
      </c>
      <c r="C1" s="1" t="s">
        <v>35</v>
      </c>
      <c r="D1" s="1" t="s">
        <v>36</v>
      </c>
      <c r="E1" s="1" t="s">
        <v>36</v>
      </c>
      <c r="F1" s="1" t="s">
        <v>12</v>
      </c>
      <c r="G1" s="1" t="s">
        <v>13</v>
      </c>
    </row>
    <row r="2" spans="1:7" ht="15">
      <c r="A2" s="2">
        <v>4620</v>
      </c>
      <c r="B2" s="2">
        <v>3900</v>
      </c>
      <c r="C2" s="2">
        <v>1200</v>
      </c>
      <c r="D2" s="2">
        <v>2100</v>
      </c>
      <c r="E2" s="2">
        <v>2100</v>
      </c>
      <c r="F2" s="3">
        <v>20</v>
      </c>
      <c r="G2" s="3">
        <v>10</v>
      </c>
    </row>
    <row r="3" spans="1:7" ht="15">
      <c r="A3" s="2">
        <v>4620</v>
      </c>
      <c r="B3" s="2">
        <v>3900</v>
      </c>
      <c r="C3" s="2">
        <v>1200</v>
      </c>
      <c r="D3" s="2">
        <v>2100</v>
      </c>
      <c r="E3" s="2">
        <v>2100</v>
      </c>
      <c r="F3" s="3">
        <v>20</v>
      </c>
      <c r="G3" s="3">
        <v>10</v>
      </c>
    </row>
    <row r="4" spans="1:7" ht="15">
      <c r="A4" s="2">
        <v>4620</v>
      </c>
      <c r="B4" s="2">
        <v>3900</v>
      </c>
      <c r="C4" s="2">
        <v>1200</v>
      </c>
      <c r="D4" s="2">
        <v>2100</v>
      </c>
      <c r="E4" s="2">
        <v>2100</v>
      </c>
      <c r="F4" s="3">
        <v>20</v>
      </c>
      <c r="G4" s="3">
        <v>10</v>
      </c>
    </row>
    <row r="5" spans="1:7" ht="15">
      <c r="A5" s="2">
        <v>4620</v>
      </c>
      <c r="B5" s="2">
        <v>3900</v>
      </c>
      <c r="C5" s="2">
        <v>1200</v>
      </c>
      <c r="D5" s="2">
        <v>2100</v>
      </c>
      <c r="E5" s="2">
        <v>2100</v>
      </c>
      <c r="F5" s="3">
        <v>20</v>
      </c>
      <c r="G5" s="3">
        <v>10</v>
      </c>
    </row>
    <row r="6" spans="1:7" ht="15">
      <c r="A6" s="2">
        <v>4620</v>
      </c>
      <c r="B6" s="2">
        <v>3900</v>
      </c>
      <c r="C6" s="2">
        <v>1200</v>
      </c>
      <c r="D6" s="2">
        <v>2100</v>
      </c>
      <c r="E6" s="2">
        <v>2100</v>
      </c>
      <c r="F6" s="3">
        <v>20</v>
      </c>
      <c r="G6" s="3">
        <v>10</v>
      </c>
    </row>
    <row r="7" spans="1:7" ht="15">
      <c r="A7" s="2">
        <v>4620</v>
      </c>
      <c r="B7" s="2">
        <v>3900</v>
      </c>
      <c r="C7" s="2">
        <v>1200</v>
      </c>
      <c r="D7" s="2">
        <v>2100</v>
      </c>
      <c r="E7" s="2">
        <v>2100</v>
      </c>
      <c r="F7" s="3">
        <v>20</v>
      </c>
      <c r="G7" s="3">
        <v>10</v>
      </c>
    </row>
    <row r="8" spans="1:7" ht="15">
      <c r="A8" s="2">
        <v>4620</v>
      </c>
      <c r="B8" s="2">
        <v>3900</v>
      </c>
      <c r="C8" s="2">
        <v>1200</v>
      </c>
      <c r="D8" s="2">
        <v>2100</v>
      </c>
      <c r="E8" s="2">
        <v>2100</v>
      </c>
      <c r="F8" s="3">
        <v>20</v>
      </c>
      <c r="G8" s="3">
        <v>10</v>
      </c>
    </row>
    <row r="9" spans="1:7" ht="15">
      <c r="A9" s="2">
        <v>4620</v>
      </c>
      <c r="B9" s="2">
        <v>3900</v>
      </c>
      <c r="C9" s="2">
        <v>1200</v>
      </c>
      <c r="D9" s="2">
        <v>2100</v>
      </c>
      <c r="E9" s="2">
        <v>2100</v>
      </c>
      <c r="F9" s="3">
        <v>20</v>
      </c>
      <c r="G9" s="3">
        <v>10</v>
      </c>
    </row>
    <row r="10" spans="1:7" ht="15">
      <c r="A10" s="2">
        <v>4620</v>
      </c>
      <c r="B10" s="2">
        <v>3900</v>
      </c>
      <c r="C10" s="2">
        <v>1200</v>
      </c>
      <c r="D10" s="2">
        <v>2100</v>
      </c>
      <c r="E10" s="2">
        <v>2100</v>
      </c>
      <c r="F10" s="3">
        <v>20</v>
      </c>
      <c r="G10" s="3">
        <v>10</v>
      </c>
    </row>
    <row r="11" spans="1:7" ht="15">
      <c r="A11" s="2">
        <v>4620</v>
      </c>
      <c r="B11" s="2">
        <v>3900</v>
      </c>
      <c r="C11" s="2">
        <v>1200</v>
      </c>
      <c r="D11" s="2">
        <v>2100</v>
      </c>
      <c r="E11" s="2">
        <v>2100</v>
      </c>
      <c r="F11" s="3">
        <v>20</v>
      </c>
      <c r="G11" s="3">
        <v>10</v>
      </c>
    </row>
    <row r="12" spans="1:7" ht="15">
      <c r="A12" s="2">
        <v>4620</v>
      </c>
      <c r="B12" s="2">
        <v>3900</v>
      </c>
      <c r="C12" s="2">
        <v>1200</v>
      </c>
      <c r="D12" s="2">
        <v>2100</v>
      </c>
      <c r="E12" s="2">
        <v>2100</v>
      </c>
      <c r="F12" s="3">
        <v>20</v>
      </c>
      <c r="G12" s="3">
        <v>10</v>
      </c>
    </row>
    <row r="13" spans="1:7" ht="15">
      <c r="A13" s="2">
        <v>4620</v>
      </c>
      <c r="B13" s="2">
        <v>3900</v>
      </c>
      <c r="C13" s="2">
        <v>1200</v>
      </c>
      <c r="D13" s="2">
        <v>2100</v>
      </c>
      <c r="E13" s="2">
        <v>2100</v>
      </c>
      <c r="F13" s="3">
        <v>20</v>
      </c>
      <c r="G13" s="3">
        <v>10</v>
      </c>
    </row>
    <row r="14" spans="1:7" ht="15">
      <c r="A14" s="2">
        <v>4620</v>
      </c>
      <c r="B14" s="2">
        <v>3900</v>
      </c>
      <c r="C14" s="2">
        <v>1200</v>
      </c>
      <c r="D14" s="2">
        <v>2100</v>
      </c>
      <c r="E14" s="2">
        <v>2100</v>
      </c>
      <c r="F14" s="3">
        <v>20</v>
      </c>
      <c r="G14" s="3">
        <v>10</v>
      </c>
    </row>
    <row r="15" spans="1:7" ht="15">
      <c r="A15" s="2">
        <v>4620</v>
      </c>
      <c r="B15" s="2">
        <v>3900</v>
      </c>
      <c r="C15" s="2">
        <v>1200</v>
      </c>
      <c r="D15" s="2">
        <v>2100</v>
      </c>
      <c r="E15" s="2">
        <v>2100</v>
      </c>
      <c r="F15" s="3">
        <v>20</v>
      </c>
      <c r="G15" s="3">
        <v>10</v>
      </c>
    </row>
    <row r="16" spans="1:7" ht="15">
      <c r="A16" s="2">
        <v>4620</v>
      </c>
      <c r="B16" s="2">
        <v>3900</v>
      </c>
      <c r="C16" s="2">
        <v>1200</v>
      </c>
      <c r="D16" s="2">
        <v>2100</v>
      </c>
      <c r="E16" s="2">
        <v>2100</v>
      </c>
      <c r="F16" s="3">
        <v>20</v>
      </c>
      <c r="G16" s="3">
        <v>10</v>
      </c>
    </row>
    <row r="17" spans="1:7" ht="15">
      <c r="A17" s="2">
        <v>4620</v>
      </c>
      <c r="B17" s="2">
        <v>3900</v>
      </c>
      <c r="C17" s="2">
        <v>1200</v>
      </c>
      <c r="D17" s="2">
        <v>2100</v>
      </c>
      <c r="E17" s="2">
        <v>2100</v>
      </c>
      <c r="F17" s="3">
        <v>20</v>
      </c>
      <c r="G17" s="3">
        <v>10</v>
      </c>
    </row>
    <row r="18" spans="1:7" ht="15">
      <c r="A18" s="2">
        <v>4620</v>
      </c>
      <c r="B18" s="2">
        <v>3900</v>
      </c>
      <c r="C18" s="2">
        <v>1200</v>
      </c>
      <c r="D18" s="2">
        <v>2100</v>
      </c>
      <c r="E18" s="2">
        <v>2100</v>
      </c>
      <c r="F18" s="3">
        <v>20</v>
      </c>
      <c r="G18" s="3">
        <v>10</v>
      </c>
    </row>
    <row r="19" spans="1:7" ht="15">
      <c r="A19" s="2">
        <v>4620</v>
      </c>
      <c r="B19" s="2">
        <v>3900</v>
      </c>
      <c r="C19" s="2">
        <v>1200</v>
      </c>
      <c r="D19" s="2">
        <v>2100</v>
      </c>
      <c r="E19" s="2">
        <v>2100</v>
      </c>
      <c r="F19" s="3">
        <v>20</v>
      </c>
      <c r="G19" s="3">
        <v>10</v>
      </c>
    </row>
    <row r="20" spans="1:7" ht="15">
      <c r="A20" s="2">
        <v>4620</v>
      </c>
      <c r="B20" s="2">
        <v>3900</v>
      </c>
      <c r="C20" s="2">
        <v>1200</v>
      </c>
      <c r="D20" s="2">
        <v>2100</v>
      </c>
      <c r="E20" s="2">
        <v>2100</v>
      </c>
      <c r="F20" s="3">
        <v>20</v>
      </c>
      <c r="G20" s="3">
        <v>10</v>
      </c>
    </row>
    <row r="21" spans="1:7" ht="15">
      <c r="A21" s="2">
        <v>4620</v>
      </c>
      <c r="B21" s="2">
        <v>3900</v>
      </c>
      <c r="C21" s="2">
        <v>1200</v>
      </c>
      <c r="D21" s="2">
        <v>2100</v>
      </c>
      <c r="E21" s="2">
        <v>2100</v>
      </c>
      <c r="F21" s="3">
        <v>20</v>
      </c>
      <c r="G21" s="3">
        <v>10</v>
      </c>
    </row>
    <row r="22" spans="1:7" ht="15">
      <c r="A22" s="2">
        <v>4620</v>
      </c>
      <c r="B22" s="2">
        <v>3900</v>
      </c>
      <c r="C22" s="2">
        <v>1200</v>
      </c>
      <c r="D22" s="2">
        <v>2100</v>
      </c>
      <c r="E22" s="2">
        <v>2100</v>
      </c>
      <c r="F22" s="3">
        <v>20</v>
      </c>
      <c r="G22" s="3">
        <v>10</v>
      </c>
    </row>
    <row r="23" spans="1:7" ht="15">
      <c r="A23" s="2">
        <v>4620</v>
      </c>
      <c r="B23" s="2">
        <v>3900</v>
      </c>
      <c r="C23" s="2">
        <v>1200</v>
      </c>
      <c r="D23" s="2">
        <v>2100</v>
      </c>
      <c r="E23" s="2">
        <v>2100</v>
      </c>
      <c r="F23" s="3">
        <v>20</v>
      </c>
      <c r="G23" s="3">
        <v>10</v>
      </c>
    </row>
    <row r="24" spans="1:7" ht="15">
      <c r="A24" s="2">
        <v>4620</v>
      </c>
      <c r="B24" s="2">
        <v>3900</v>
      </c>
      <c r="C24" s="2">
        <v>1200</v>
      </c>
      <c r="D24" s="2">
        <v>2100</v>
      </c>
      <c r="E24" s="2">
        <v>2100</v>
      </c>
      <c r="F24" s="3">
        <v>20</v>
      </c>
      <c r="G24" s="3">
        <v>10</v>
      </c>
    </row>
    <row r="25" spans="1:7" ht="15">
      <c r="A25" s="2">
        <v>4620</v>
      </c>
      <c r="B25" s="2">
        <v>3900</v>
      </c>
      <c r="C25" s="2">
        <v>1200</v>
      </c>
      <c r="D25" s="2">
        <v>2100</v>
      </c>
      <c r="E25" s="2">
        <v>2100</v>
      </c>
      <c r="F25" s="3">
        <v>20</v>
      </c>
      <c r="G25" s="3">
        <v>10</v>
      </c>
    </row>
    <row r="26" spans="1:7" ht="15">
      <c r="A26" s="2">
        <v>4620</v>
      </c>
      <c r="B26" s="2">
        <v>3900</v>
      </c>
      <c r="C26" s="2">
        <v>1200</v>
      </c>
      <c r="D26" s="2">
        <v>2100</v>
      </c>
      <c r="E26" s="2">
        <v>2100</v>
      </c>
      <c r="F26" s="3">
        <v>20</v>
      </c>
      <c r="G26" s="3">
        <v>10</v>
      </c>
    </row>
    <row r="27" spans="1:7" ht="15">
      <c r="A27" s="2">
        <v>4620</v>
      </c>
      <c r="B27" s="2">
        <v>3900</v>
      </c>
      <c r="C27" s="2">
        <v>1200</v>
      </c>
      <c r="D27" s="2">
        <v>2100</v>
      </c>
      <c r="E27" s="2">
        <v>2100</v>
      </c>
      <c r="F27" s="3">
        <v>20</v>
      </c>
      <c r="G27" s="3">
        <v>10</v>
      </c>
    </row>
    <row r="28" spans="1:7" ht="15">
      <c r="A28" s="2">
        <v>4620</v>
      </c>
      <c r="B28" s="2">
        <v>3900</v>
      </c>
      <c r="C28" s="2">
        <v>1200</v>
      </c>
      <c r="D28" s="2">
        <v>2100</v>
      </c>
      <c r="E28" s="2">
        <v>2100</v>
      </c>
      <c r="F28" s="3">
        <v>20</v>
      </c>
      <c r="G28" s="3">
        <v>10</v>
      </c>
    </row>
    <row r="29" spans="1:7" ht="15">
      <c r="A29" s="2">
        <v>4620</v>
      </c>
      <c r="B29" s="2">
        <v>3900</v>
      </c>
      <c r="C29" s="2">
        <v>1200</v>
      </c>
      <c r="D29" s="2">
        <v>2100</v>
      </c>
      <c r="E29" s="2">
        <v>2100</v>
      </c>
      <c r="F29" s="3">
        <v>20</v>
      </c>
      <c r="G29" s="3">
        <v>10</v>
      </c>
    </row>
    <row r="30" spans="1:7" ht="15">
      <c r="A30" s="2">
        <v>4620</v>
      </c>
      <c r="B30" s="2">
        <v>3900</v>
      </c>
      <c r="C30" s="2">
        <v>1200</v>
      </c>
      <c r="D30" s="2">
        <v>2100</v>
      </c>
      <c r="E30" s="2">
        <v>2100</v>
      </c>
      <c r="F30" s="3">
        <v>20</v>
      </c>
      <c r="G30" s="3">
        <v>10</v>
      </c>
    </row>
    <row r="31" spans="1:7" ht="15">
      <c r="A31" s="2">
        <v>4620</v>
      </c>
      <c r="B31" s="2">
        <v>3900</v>
      </c>
      <c r="C31" s="2">
        <v>1200</v>
      </c>
      <c r="D31" s="2">
        <v>2100</v>
      </c>
      <c r="E31" s="2">
        <v>2100</v>
      </c>
      <c r="F31" s="3">
        <v>20</v>
      </c>
      <c r="G31" s="3">
        <v>10</v>
      </c>
    </row>
    <row r="32" spans="1:7" ht="15">
      <c r="A32" s="2">
        <v>4620</v>
      </c>
      <c r="B32" s="2">
        <v>3900</v>
      </c>
      <c r="C32" s="2">
        <v>1200</v>
      </c>
      <c r="D32" s="2">
        <v>2100</v>
      </c>
      <c r="E32" s="2">
        <v>2100</v>
      </c>
      <c r="F32" s="3">
        <v>20</v>
      </c>
      <c r="G32" s="3">
        <v>10</v>
      </c>
    </row>
    <row r="33" spans="1:7" ht="15">
      <c r="A33" s="2">
        <v>4620</v>
      </c>
      <c r="B33" s="2">
        <v>3900</v>
      </c>
      <c r="C33" s="2">
        <v>1200</v>
      </c>
      <c r="D33" s="2">
        <v>2100</v>
      </c>
      <c r="E33" s="2">
        <v>2100</v>
      </c>
      <c r="F33" s="3">
        <v>20</v>
      </c>
      <c r="G33" s="3">
        <v>10</v>
      </c>
    </row>
    <row r="34" spans="1:7" ht="15">
      <c r="A34" s="2">
        <v>4620</v>
      </c>
      <c r="B34" s="2">
        <v>3900</v>
      </c>
      <c r="C34" s="2">
        <v>1200</v>
      </c>
      <c r="D34" s="2">
        <v>2100</v>
      </c>
      <c r="E34" s="2">
        <v>2100</v>
      </c>
      <c r="F34" s="3">
        <v>20</v>
      </c>
      <c r="G34" s="3">
        <v>10</v>
      </c>
    </row>
    <row r="35" spans="1:7" ht="15">
      <c r="A35" s="2">
        <v>4620</v>
      </c>
      <c r="B35" s="2">
        <v>3900</v>
      </c>
      <c r="C35" s="2">
        <v>1200</v>
      </c>
      <c r="D35" s="2">
        <v>2100</v>
      </c>
      <c r="E35" s="2">
        <v>2100</v>
      </c>
      <c r="F35" s="3">
        <v>20</v>
      </c>
      <c r="G35" s="3">
        <v>10</v>
      </c>
    </row>
    <row r="36" spans="1:7" ht="15">
      <c r="A36" s="2">
        <v>4620</v>
      </c>
      <c r="B36" s="2">
        <v>3900</v>
      </c>
      <c r="C36" s="2">
        <v>1200</v>
      </c>
      <c r="D36" s="2">
        <v>2100</v>
      </c>
      <c r="E36" s="2">
        <v>2100</v>
      </c>
      <c r="F36" s="3">
        <v>20</v>
      </c>
      <c r="G36" s="3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Офіційні результати Великого жіночого ралі 2013</dc:title>
  <dc:subject/>
  <dc:creator>KMAMK</dc:creator>
  <cp:keywords>Велике жіноче ралі;результати</cp:keywords>
  <dc:description/>
  <cp:lastModifiedBy>Roman</cp:lastModifiedBy>
  <cp:lastPrinted>2013-03-08T15:07:47Z</cp:lastPrinted>
  <dcterms:created xsi:type="dcterms:W3CDTF">2011-04-08T08:27:08Z</dcterms:created>
  <dcterms:modified xsi:type="dcterms:W3CDTF">2013-03-08T22:00:58Z</dcterms:modified>
  <cp:category/>
  <cp:version/>
  <cp:contentType/>
  <cp:contentStatus/>
</cp:coreProperties>
</file>